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kazut\Desktop\"/>
    </mc:Choice>
  </mc:AlternateContent>
  <xr:revisionPtr revIDLastSave="0" documentId="8_{32A86ECA-7DD2-4708-8C66-90B176D652D7}" xr6:coauthVersionLast="47" xr6:coauthVersionMax="47" xr10:uidLastSave="{00000000-0000-0000-0000-000000000000}"/>
  <bookViews>
    <workbookView xWindow="-120" yWindow="-120" windowWidth="20730" windowHeight="11040" tabRatio="813" activeTab="7" xr2:uid="{00000000-000D-0000-FFFF-FFFF00000000}"/>
  </bookViews>
  <sheets>
    <sheet name="名簿" sheetId="42" r:id="rId1"/>
    <sheet name="D女子(予選)" sheetId="43" r:id="rId2"/>
    <sheet name="C女子(予選)" sheetId="44" r:id="rId3"/>
    <sheet name="B女子(予選)" sheetId="45" r:id="rId4"/>
    <sheet name="A女子(予選)" sheetId="46" r:id="rId5"/>
    <sheet name="D女子(決勝)" sheetId="47" r:id="rId6"/>
    <sheet name="C女子(決勝)" sheetId="48" r:id="rId7"/>
    <sheet name="B女子(決勝)" sheetId="49" r:id="rId8"/>
    <sheet name="A女子(決勝)" sheetId="50" r:id="rId9"/>
    <sheet name="順位調査" sheetId="51" r:id="rId10"/>
    <sheet name="順位表" sheetId="53" r:id="rId11"/>
  </sheets>
  <definedNames>
    <definedName name="_xlnm.Print_Area" localSheetId="8">'A女子(決勝)'!$A$1:$P$14</definedName>
    <definedName name="_xlnm.Print_Area" localSheetId="4">'A女子(予選)'!$A$1:$AB$44</definedName>
    <definedName name="_xlnm.Print_Area" localSheetId="7">'B女子(決勝)'!$A$1:$P$14</definedName>
    <definedName name="_xlnm.Print_Area" localSheetId="3">'B女子(予選)'!$A$1:$AB$44</definedName>
    <definedName name="_xlnm.Print_Area" localSheetId="6">'C女子(決勝)'!$A$1:$P$14</definedName>
    <definedName name="_xlnm.Print_Area" localSheetId="2">'C女子(予選)'!$A$1:$AB$44</definedName>
    <definedName name="_xlnm.Print_Area" localSheetId="5">'D女子(決勝)'!$A$1:$O$14</definedName>
    <definedName name="_xlnm.Print_Area" localSheetId="1">'D女子(予選)'!$A$1:$Z$44</definedName>
    <definedName name="_xlnm.Print_Titles" localSheetId="4">'A女子(予選)'!$1:$4</definedName>
    <definedName name="_xlnm.Print_Titles" localSheetId="3">'B女子(予選)'!$1:$4</definedName>
    <definedName name="_xlnm.Print_Titles" localSheetId="2">'C女子(予選)'!$1:$4</definedName>
    <definedName name="_xlnm.Print_Titles" localSheetId="1">'D女子(予選)'!$1:$4</definedName>
    <definedName name="q_out_kojin_Excel">#REF!</definedName>
  </definedNames>
  <calcPr calcId="191029"/>
</workbook>
</file>

<file path=xl/calcChain.xml><?xml version="1.0" encoding="utf-8"?>
<calcChain xmlns="http://schemas.openxmlformats.org/spreadsheetml/2006/main">
  <c r="B11" i="49" l="1"/>
  <c r="P14" i="49"/>
  <c r="P13" i="49"/>
  <c r="P12" i="49"/>
  <c r="P11" i="49"/>
  <c r="P10" i="49"/>
  <c r="P9" i="49"/>
  <c r="P8" i="49"/>
  <c r="P7" i="49"/>
  <c r="P6" i="49"/>
  <c r="P5" i="49"/>
  <c r="V58" i="51"/>
  <c r="U58" i="51"/>
  <c r="T58" i="51"/>
  <c r="V57" i="51"/>
  <c r="U57" i="51"/>
  <c r="T57" i="51"/>
  <c r="D14" i="47"/>
  <c r="D58" i="51" s="1"/>
  <c r="C14" i="47"/>
  <c r="B14" i="47"/>
  <c r="D13" i="47"/>
  <c r="C13" i="47"/>
  <c r="C57" i="51" s="1"/>
  <c r="B13" i="47"/>
  <c r="D12" i="47"/>
  <c r="C12" i="47"/>
  <c r="B12" i="47"/>
  <c r="D11" i="47"/>
  <c r="C11" i="47"/>
  <c r="B11" i="47"/>
  <c r="D10" i="47"/>
  <c r="C10" i="47"/>
  <c r="B10" i="47"/>
  <c r="D9" i="47"/>
  <c r="C9" i="47"/>
  <c r="B9" i="47"/>
  <c r="D8" i="47"/>
  <c r="C8" i="47"/>
  <c r="B8" i="47"/>
  <c r="D7" i="47"/>
  <c r="C7" i="47"/>
  <c r="B7" i="47"/>
  <c r="D6" i="47"/>
  <c r="C6" i="47"/>
  <c r="B6" i="47"/>
  <c r="D5" i="47"/>
  <c r="C5" i="47"/>
  <c r="B5" i="47"/>
  <c r="AA10" i="43"/>
  <c r="AA23" i="43"/>
  <c r="Z19" i="44"/>
  <c r="O19" i="44"/>
  <c r="AA19" i="44" s="1"/>
  <c r="W58" i="51"/>
  <c r="W57" i="51"/>
  <c r="L14" i="49"/>
  <c r="I14" i="49"/>
  <c r="R14" i="50"/>
  <c r="L14" i="48"/>
  <c r="O14" i="48" s="1"/>
  <c r="K58" i="51" s="1"/>
  <c r="I14" i="48"/>
  <c r="L13" i="49"/>
  <c r="I13" i="49"/>
  <c r="L13" i="48"/>
  <c r="I13" i="48"/>
  <c r="B58" i="51"/>
  <c r="L14" i="47"/>
  <c r="I14" i="47"/>
  <c r="C58" i="51"/>
  <c r="L13" i="47"/>
  <c r="I13" i="47"/>
  <c r="D57" i="51"/>
  <c r="B57" i="51"/>
  <c r="L12" i="49"/>
  <c r="L11" i="49"/>
  <c r="L10" i="49"/>
  <c r="L9" i="49"/>
  <c r="L8" i="49"/>
  <c r="L7" i="49"/>
  <c r="L6" i="49"/>
  <c r="L11" i="50"/>
  <c r="L10" i="50"/>
  <c r="L9" i="50"/>
  <c r="L8" i="50"/>
  <c r="L7" i="50"/>
  <c r="L6" i="50"/>
  <c r="L12" i="48"/>
  <c r="L11" i="48"/>
  <c r="L10" i="48"/>
  <c r="L9" i="48"/>
  <c r="L8" i="48"/>
  <c r="L7" i="48"/>
  <c r="L6" i="48"/>
  <c r="L5" i="49"/>
  <c r="L5" i="50"/>
  <c r="L5" i="48"/>
  <c r="L12" i="47"/>
  <c r="L11" i="47"/>
  <c r="L10" i="47"/>
  <c r="L9" i="47"/>
  <c r="L8" i="47"/>
  <c r="L7" i="47"/>
  <c r="L6" i="47"/>
  <c r="L5" i="47"/>
  <c r="W18" i="45"/>
  <c r="W17" i="45"/>
  <c r="W16" i="45"/>
  <c r="W15" i="45"/>
  <c r="W14" i="45"/>
  <c r="W13" i="45"/>
  <c r="W12" i="45"/>
  <c r="W11" i="45"/>
  <c r="W10" i="45"/>
  <c r="W9" i="45"/>
  <c r="W8" i="45"/>
  <c r="W7" i="45"/>
  <c r="W6" i="45"/>
  <c r="W5" i="45"/>
  <c r="W11" i="46"/>
  <c r="W10" i="46"/>
  <c r="W9" i="46"/>
  <c r="W8" i="46"/>
  <c r="W7" i="46"/>
  <c r="W6" i="46"/>
  <c r="W5" i="46"/>
  <c r="W37" i="44"/>
  <c r="W36" i="44"/>
  <c r="W35" i="44"/>
  <c r="W34" i="44"/>
  <c r="W33" i="44"/>
  <c r="W32" i="44"/>
  <c r="W31" i="44"/>
  <c r="W30" i="44"/>
  <c r="W29" i="44"/>
  <c r="W28" i="44"/>
  <c r="W27" i="44"/>
  <c r="W26" i="44"/>
  <c r="W25" i="44"/>
  <c r="W24" i="44"/>
  <c r="W23" i="44"/>
  <c r="W22" i="44"/>
  <c r="W21" i="44"/>
  <c r="W20" i="44"/>
  <c r="W19" i="44"/>
  <c r="W18" i="44"/>
  <c r="W17" i="44"/>
  <c r="W16" i="44"/>
  <c r="W15" i="44"/>
  <c r="W14" i="44"/>
  <c r="W13" i="44"/>
  <c r="W12" i="44"/>
  <c r="W11" i="44"/>
  <c r="W10" i="44"/>
  <c r="W9" i="44"/>
  <c r="W8" i="44"/>
  <c r="W7" i="44"/>
  <c r="W6" i="44"/>
  <c r="W5" i="44"/>
  <c r="L18" i="45"/>
  <c r="L17" i="45"/>
  <c r="L16" i="45"/>
  <c r="L15" i="45"/>
  <c r="L14" i="45"/>
  <c r="L13" i="45"/>
  <c r="L12" i="45"/>
  <c r="L11" i="45"/>
  <c r="L10" i="45"/>
  <c r="L9" i="45"/>
  <c r="L8" i="45"/>
  <c r="L7" i="45"/>
  <c r="L6" i="45"/>
  <c r="L11" i="46"/>
  <c r="L10" i="46"/>
  <c r="L9" i="46"/>
  <c r="L8" i="46"/>
  <c r="L7" i="46"/>
  <c r="L6" i="46"/>
  <c r="L37" i="44"/>
  <c r="L36" i="44"/>
  <c r="L35" i="44"/>
  <c r="L34" i="44"/>
  <c r="L33" i="44"/>
  <c r="L32" i="44"/>
  <c r="L31" i="44"/>
  <c r="L30" i="44"/>
  <c r="L29" i="44"/>
  <c r="L28" i="44"/>
  <c r="L27" i="44"/>
  <c r="L26" i="44"/>
  <c r="L25" i="44"/>
  <c r="L24" i="44"/>
  <c r="L23" i="44"/>
  <c r="L22" i="44"/>
  <c r="L21" i="44"/>
  <c r="L20" i="44"/>
  <c r="L19" i="44"/>
  <c r="L18" i="44"/>
  <c r="L17" i="44"/>
  <c r="L16" i="44"/>
  <c r="L15" i="44"/>
  <c r="L14" i="44"/>
  <c r="L13" i="44"/>
  <c r="L12" i="44"/>
  <c r="L11" i="44"/>
  <c r="L10" i="44"/>
  <c r="L9" i="44"/>
  <c r="L8" i="44"/>
  <c r="L7" i="44"/>
  <c r="L6" i="44"/>
  <c r="L5" i="45"/>
  <c r="L5" i="46"/>
  <c r="L5" i="44"/>
  <c r="V29" i="43"/>
  <c r="V28" i="43"/>
  <c r="V27" i="43"/>
  <c r="V26" i="43"/>
  <c r="V25" i="43"/>
  <c r="V24" i="43"/>
  <c r="V23" i="43"/>
  <c r="V22" i="43"/>
  <c r="V21" i="43"/>
  <c r="V20" i="43"/>
  <c r="V19" i="43"/>
  <c r="V18" i="43"/>
  <c r="V17" i="43"/>
  <c r="V16" i="43"/>
  <c r="V15" i="43"/>
  <c r="V14" i="43"/>
  <c r="V13" i="43"/>
  <c r="V12" i="43"/>
  <c r="V11" i="43"/>
  <c r="V10" i="43"/>
  <c r="V9" i="43"/>
  <c r="V8" i="43"/>
  <c r="V7" i="43"/>
  <c r="V6" i="43"/>
  <c r="V5" i="43"/>
  <c r="L29" i="43"/>
  <c r="N29" i="43" s="1"/>
  <c r="L28" i="43"/>
  <c r="L27" i="43"/>
  <c r="L26" i="43"/>
  <c r="L25" i="43"/>
  <c r="L24" i="43"/>
  <c r="L23" i="43"/>
  <c r="L22" i="43"/>
  <c r="L21" i="43"/>
  <c r="L20" i="43"/>
  <c r="L19" i="43"/>
  <c r="L18" i="43"/>
  <c r="L17" i="43"/>
  <c r="L16" i="43"/>
  <c r="L15" i="43"/>
  <c r="L14" i="43"/>
  <c r="L13" i="43"/>
  <c r="L12" i="43"/>
  <c r="L11" i="43"/>
  <c r="L10" i="43"/>
  <c r="L9" i="43"/>
  <c r="L8" i="43"/>
  <c r="L7" i="43"/>
  <c r="L6" i="43"/>
  <c r="L5" i="43"/>
  <c r="I11" i="46"/>
  <c r="O11" i="46" s="1"/>
  <c r="I10" i="46"/>
  <c r="O10" i="46" s="1"/>
  <c r="I9" i="46"/>
  <c r="I8" i="46"/>
  <c r="O8" i="46" s="1"/>
  <c r="I7" i="46"/>
  <c r="O7" i="46" s="1"/>
  <c r="I6" i="46"/>
  <c r="O6" i="46" s="1"/>
  <c r="I5" i="46"/>
  <c r="T11" i="46"/>
  <c r="T10" i="46"/>
  <c r="T9" i="46"/>
  <c r="T8" i="46"/>
  <c r="Z8" i="46" s="1"/>
  <c r="T7" i="46"/>
  <c r="T6" i="46"/>
  <c r="T5" i="46"/>
  <c r="Z5" i="46" s="1"/>
  <c r="T18" i="45"/>
  <c r="T17" i="45"/>
  <c r="Z17" i="45" s="1"/>
  <c r="T16" i="45"/>
  <c r="Z16" i="45" s="1"/>
  <c r="T15" i="45"/>
  <c r="Z15" i="45" s="1"/>
  <c r="T14" i="45"/>
  <c r="T13" i="45"/>
  <c r="Z13" i="45" s="1"/>
  <c r="T12" i="45"/>
  <c r="Z12" i="45" s="1"/>
  <c r="T11" i="45"/>
  <c r="T10" i="45"/>
  <c r="Z10" i="45" s="1"/>
  <c r="T9" i="45"/>
  <c r="Z9" i="45" s="1"/>
  <c r="T8" i="45"/>
  <c r="T7" i="45"/>
  <c r="T6" i="45"/>
  <c r="Z6" i="45" s="1"/>
  <c r="T5" i="45"/>
  <c r="I18" i="45"/>
  <c r="O18" i="45" s="1"/>
  <c r="I17" i="45"/>
  <c r="I16" i="45"/>
  <c r="I15" i="45"/>
  <c r="I14" i="45"/>
  <c r="O14" i="45" s="1"/>
  <c r="I13" i="45"/>
  <c r="I12" i="45"/>
  <c r="I11" i="45"/>
  <c r="I10" i="45"/>
  <c r="I9" i="45"/>
  <c r="I8" i="45"/>
  <c r="O8" i="45" s="1"/>
  <c r="I7" i="45"/>
  <c r="I6" i="45"/>
  <c r="I5" i="45"/>
  <c r="O5" i="45" s="1"/>
  <c r="I5" i="43"/>
  <c r="T1" i="53"/>
  <c r="N1" i="53"/>
  <c r="H1" i="53"/>
  <c r="B1" i="53"/>
  <c r="U31" i="51"/>
  <c r="T18" i="51"/>
  <c r="N27" i="51"/>
  <c r="I11" i="50"/>
  <c r="O11" i="50" s="1"/>
  <c r="I10" i="50"/>
  <c r="O10" i="50" s="1"/>
  <c r="I11" i="49"/>
  <c r="O11" i="49" s="1"/>
  <c r="I10" i="49"/>
  <c r="I11" i="48"/>
  <c r="I10" i="48"/>
  <c r="O10" i="48" s="1"/>
  <c r="I12" i="47"/>
  <c r="I11" i="47"/>
  <c r="N11" i="47" s="1"/>
  <c r="I10" i="47"/>
  <c r="V45" i="51"/>
  <c r="U45" i="51"/>
  <c r="T45" i="51"/>
  <c r="V44" i="51"/>
  <c r="U44" i="51"/>
  <c r="T44" i="51"/>
  <c r="V43" i="51"/>
  <c r="U43" i="51"/>
  <c r="T43" i="51"/>
  <c r="V42" i="51"/>
  <c r="U42" i="51"/>
  <c r="T42" i="51"/>
  <c r="V41" i="51"/>
  <c r="U41" i="51"/>
  <c r="T41" i="51"/>
  <c r="V40" i="51"/>
  <c r="U40" i="51"/>
  <c r="T40" i="51"/>
  <c r="V39" i="51"/>
  <c r="U39" i="51"/>
  <c r="T39" i="51"/>
  <c r="V38" i="51"/>
  <c r="U38" i="51"/>
  <c r="T38" i="51"/>
  <c r="V37" i="51"/>
  <c r="U37" i="51"/>
  <c r="T37" i="51"/>
  <c r="V36" i="51"/>
  <c r="U36" i="51"/>
  <c r="T36" i="51"/>
  <c r="V35" i="51"/>
  <c r="U35" i="51"/>
  <c r="T35" i="51"/>
  <c r="V34" i="51"/>
  <c r="U34" i="51"/>
  <c r="T34" i="51"/>
  <c r="V33" i="51"/>
  <c r="U33" i="51"/>
  <c r="T33" i="51"/>
  <c r="V32" i="51"/>
  <c r="U32" i="51"/>
  <c r="T32" i="51"/>
  <c r="V31" i="51"/>
  <c r="T31" i="51"/>
  <c r="V30" i="51"/>
  <c r="U30" i="51"/>
  <c r="T30" i="51"/>
  <c r="V29" i="51"/>
  <c r="U29" i="51"/>
  <c r="T29" i="51"/>
  <c r="V28" i="51"/>
  <c r="U28" i="51"/>
  <c r="T28" i="51"/>
  <c r="V27" i="51"/>
  <c r="U27" i="51"/>
  <c r="T27" i="51"/>
  <c r="V26" i="51"/>
  <c r="U26" i="51"/>
  <c r="T26" i="51"/>
  <c r="V25" i="51"/>
  <c r="U25" i="51"/>
  <c r="T25" i="51"/>
  <c r="P45" i="51"/>
  <c r="O45" i="51"/>
  <c r="N45" i="51"/>
  <c r="P44" i="51"/>
  <c r="O44" i="51"/>
  <c r="N44" i="51"/>
  <c r="P43" i="51"/>
  <c r="O43" i="51"/>
  <c r="N43" i="51"/>
  <c r="P42" i="51"/>
  <c r="O42" i="51"/>
  <c r="N42" i="51"/>
  <c r="P41" i="51"/>
  <c r="O41" i="51"/>
  <c r="N41" i="51"/>
  <c r="P40" i="51"/>
  <c r="O40" i="51"/>
  <c r="N40" i="51"/>
  <c r="P39" i="51"/>
  <c r="O39" i="51"/>
  <c r="N39" i="51"/>
  <c r="P38" i="51"/>
  <c r="O38" i="51"/>
  <c r="N38" i="51"/>
  <c r="P37" i="51"/>
  <c r="O37" i="51"/>
  <c r="N37" i="51"/>
  <c r="P36" i="51"/>
  <c r="O36" i="51"/>
  <c r="N36" i="51"/>
  <c r="P35" i="51"/>
  <c r="O35" i="51"/>
  <c r="N35" i="51"/>
  <c r="P34" i="51"/>
  <c r="O34" i="51"/>
  <c r="N34" i="51"/>
  <c r="P33" i="51"/>
  <c r="O33" i="51"/>
  <c r="N33" i="51"/>
  <c r="P32" i="51"/>
  <c r="O32" i="51"/>
  <c r="N32" i="51"/>
  <c r="P31" i="51"/>
  <c r="O31" i="51"/>
  <c r="N31" i="51"/>
  <c r="P30" i="51"/>
  <c r="O30" i="51"/>
  <c r="N30" i="51"/>
  <c r="P29" i="51"/>
  <c r="O29" i="51"/>
  <c r="N29" i="51"/>
  <c r="P28" i="51"/>
  <c r="O28" i="51"/>
  <c r="N28" i="51"/>
  <c r="P27" i="51"/>
  <c r="O27" i="51"/>
  <c r="P26" i="51"/>
  <c r="O26" i="51"/>
  <c r="N26" i="51"/>
  <c r="P25" i="51"/>
  <c r="O25" i="51"/>
  <c r="N25" i="51"/>
  <c r="J45" i="51"/>
  <c r="I45" i="51"/>
  <c r="H45" i="51"/>
  <c r="J44" i="51"/>
  <c r="I44" i="51"/>
  <c r="H44" i="51"/>
  <c r="J43" i="51"/>
  <c r="I43" i="51"/>
  <c r="H43" i="51"/>
  <c r="J42" i="51"/>
  <c r="I42" i="51"/>
  <c r="H42" i="51"/>
  <c r="J41" i="51"/>
  <c r="I41" i="51"/>
  <c r="H41" i="51"/>
  <c r="J40" i="51"/>
  <c r="I40" i="51"/>
  <c r="H40" i="51"/>
  <c r="J39" i="51"/>
  <c r="I39" i="51"/>
  <c r="H39" i="51"/>
  <c r="T37" i="44"/>
  <c r="Z37" i="44" s="1"/>
  <c r="I37" i="44"/>
  <c r="D37" i="44"/>
  <c r="J38" i="51" s="1"/>
  <c r="C37" i="44"/>
  <c r="I38" i="51" s="1"/>
  <c r="B37" i="44"/>
  <c r="H38" i="51" s="1"/>
  <c r="A37" i="44"/>
  <c r="T36" i="44"/>
  <c r="I36" i="44"/>
  <c r="O36" i="44" s="1"/>
  <c r="D36" i="44"/>
  <c r="J37" i="51" s="1"/>
  <c r="C36" i="44"/>
  <c r="I37" i="51" s="1"/>
  <c r="B36" i="44"/>
  <c r="H37" i="51" s="1"/>
  <c r="A36" i="44"/>
  <c r="T35" i="44"/>
  <c r="I35" i="44"/>
  <c r="O35" i="44" s="1"/>
  <c r="D35" i="44"/>
  <c r="J36" i="51" s="1"/>
  <c r="C35" i="44"/>
  <c r="I36" i="51" s="1"/>
  <c r="B35" i="44"/>
  <c r="H36" i="51" s="1"/>
  <c r="A35" i="44"/>
  <c r="T34" i="44"/>
  <c r="Z34" i="44" s="1"/>
  <c r="I34" i="44"/>
  <c r="O34" i="44" s="1"/>
  <c r="D34" i="44"/>
  <c r="J35" i="51" s="1"/>
  <c r="C34" i="44"/>
  <c r="I35" i="51" s="1"/>
  <c r="B34" i="44"/>
  <c r="H35" i="51" s="1"/>
  <c r="A34" i="44"/>
  <c r="T33" i="44"/>
  <c r="Z33" i="44" s="1"/>
  <c r="I33" i="44"/>
  <c r="D33" i="44"/>
  <c r="J34" i="51" s="1"/>
  <c r="C33" i="44"/>
  <c r="I34" i="51" s="1"/>
  <c r="B33" i="44"/>
  <c r="H34" i="51" s="1"/>
  <c r="A33" i="44"/>
  <c r="T32" i="44"/>
  <c r="Z32" i="44" s="1"/>
  <c r="I32" i="44"/>
  <c r="O32" i="44" s="1"/>
  <c r="D32" i="44"/>
  <c r="J33" i="51" s="1"/>
  <c r="C32" i="44"/>
  <c r="I33" i="51" s="1"/>
  <c r="B32" i="44"/>
  <c r="H33" i="51" s="1"/>
  <c r="A32" i="44"/>
  <c r="T31" i="44"/>
  <c r="I31" i="44"/>
  <c r="D31" i="44"/>
  <c r="J32" i="51" s="1"/>
  <c r="C31" i="44"/>
  <c r="I32" i="51" s="1"/>
  <c r="B31" i="44"/>
  <c r="H32" i="51" s="1"/>
  <c r="A31" i="44"/>
  <c r="T30" i="44"/>
  <c r="Z30" i="44" s="1"/>
  <c r="I30" i="44"/>
  <c r="O30" i="44" s="1"/>
  <c r="D30" i="44"/>
  <c r="J31" i="51" s="1"/>
  <c r="C30" i="44"/>
  <c r="I31" i="51" s="1"/>
  <c r="B30" i="44"/>
  <c r="H31" i="51" s="1"/>
  <c r="A30" i="44"/>
  <c r="T29" i="44"/>
  <c r="Z29" i="44" s="1"/>
  <c r="I29" i="44"/>
  <c r="D29" i="44"/>
  <c r="J30" i="51" s="1"/>
  <c r="C29" i="44"/>
  <c r="I30" i="51" s="1"/>
  <c r="B29" i="44"/>
  <c r="H30" i="51" s="1"/>
  <c r="A29" i="44"/>
  <c r="T28" i="44"/>
  <c r="Z28" i="44" s="1"/>
  <c r="I28" i="44"/>
  <c r="D28" i="44"/>
  <c r="J29" i="51" s="1"/>
  <c r="C28" i="44"/>
  <c r="I29" i="51" s="1"/>
  <c r="B28" i="44"/>
  <c r="H29" i="51" s="1"/>
  <c r="A28" i="44"/>
  <c r="T27" i="44"/>
  <c r="I27" i="44"/>
  <c r="O27" i="44" s="1"/>
  <c r="D27" i="44"/>
  <c r="J28" i="51" s="1"/>
  <c r="C27" i="44"/>
  <c r="I28" i="51" s="1"/>
  <c r="B27" i="44"/>
  <c r="H28" i="51" s="1"/>
  <c r="A27" i="44"/>
  <c r="T26" i="44"/>
  <c r="Z26" i="44" s="1"/>
  <c r="I26" i="44"/>
  <c r="O26" i="44" s="1"/>
  <c r="D26" i="44"/>
  <c r="J27" i="51" s="1"/>
  <c r="C26" i="44"/>
  <c r="I27" i="51" s="1"/>
  <c r="B26" i="44"/>
  <c r="H27" i="51" s="1"/>
  <c r="A26" i="44"/>
  <c r="T25" i="44"/>
  <c r="Z25" i="44" s="1"/>
  <c r="I25" i="44"/>
  <c r="O25" i="44" s="1"/>
  <c r="D25" i="44"/>
  <c r="J26" i="51" s="1"/>
  <c r="C25" i="44"/>
  <c r="I26" i="51" s="1"/>
  <c r="B25" i="44"/>
  <c r="H26" i="51" s="1"/>
  <c r="A25" i="44"/>
  <c r="T24" i="44"/>
  <c r="I24" i="44"/>
  <c r="D24" i="44"/>
  <c r="J25" i="51" s="1"/>
  <c r="C24" i="44"/>
  <c r="I25" i="51" s="1"/>
  <c r="B24" i="44"/>
  <c r="H25" i="51" s="1"/>
  <c r="A24" i="44"/>
  <c r="D45" i="51"/>
  <c r="C45" i="51"/>
  <c r="B45" i="51"/>
  <c r="D44" i="51"/>
  <c r="C44" i="51"/>
  <c r="B44" i="51"/>
  <c r="D43" i="51"/>
  <c r="C43" i="51"/>
  <c r="B43" i="51"/>
  <c r="D42" i="51"/>
  <c r="C42" i="51"/>
  <c r="B42" i="51"/>
  <c r="D41" i="51"/>
  <c r="C41" i="51"/>
  <c r="B41" i="51"/>
  <c r="D40" i="51"/>
  <c r="C40" i="51"/>
  <c r="B40" i="51"/>
  <c r="D39" i="51"/>
  <c r="C39" i="51"/>
  <c r="B39" i="51"/>
  <c r="D38" i="51"/>
  <c r="C38" i="51"/>
  <c r="B38" i="51"/>
  <c r="D37" i="51"/>
  <c r="C37" i="51"/>
  <c r="B37" i="51"/>
  <c r="D36" i="51"/>
  <c r="C36" i="51"/>
  <c r="B36" i="51"/>
  <c r="D35" i="51"/>
  <c r="C35" i="51"/>
  <c r="B35" i="51"/>
  <c r="D34" i="51"/>
  <c r="C34" i="51"/>
  <c r="B34" i="51"/>
  <c r="D33" i="51"/>
  <c r="C33" i="51"/>
  <c r="B33" i="51"/>
  <c r="D32" i="51"/>
  <c r="C32" i="51"/>
  <c r="B32" i="51"/>
  <c r="D31" i="51"/>
  <c r="C31" i="51"/>
  <c r="B31" i="51"/>
  <c r="S29" i="43"/>
  <c r="X29" i="43" s="1"/>
  <c r="I29" i="43"/>
  <c r="D29" i="43"/>
  <c r="D30" i="51" s="1"/>
  <c r="C29" i="43"/>
  <c r="C30" i="51" s="1"/>
  <c r="B29" i="43"/>
  <c r="B30" i="51" s="1"/>
  <c r="A29" i="43"/>
  <c r="S28" i="43"/>
  <c r="X28" i="43" s="1"/>
  <c r="I28" i="43"/>
  <c r="D28" i="43"/>
  <c r="D29" i="51" s="1"/>
  <c r="C28" i="43"/>
  <c r="C29" i="51" s="1"/>
  <c r="B28" i="43"/>
  <c r="B29" i="51" s="1"/>
  <c r="A28" i="43"/>
  <c r="S27" i="43"/>
  <c r="I27" i="43"/>
  <c r="N27" i="43" s="1"/>
  <c r="D27" i="43"/>
  <c r="D28" i="51" s="1"/>
  <c r="C27" i="43"/>
  <c r="C28" i="51" s="1"/>
  <c r="B27" i="43"/>
  <c r="B28" i="51" s="1"/>
  <c r="A27" i="43"/>
  <c r="S26" i="43"/>
  <c r="X26" i="43" s="1"/>
  <c r="I26" i="43"/>
  <c r="N26" i="43" s="1"/>
  <c r="D26" i="43"/>
  <c r="D27" i="51" s="1"/>
  <c r="C26" i="43"/>
  <c r="C27" i="51" s="1"/>
  <c r="B26" i="43"/>
  <c r="B27" i="51" s="1"/>
  <c r="A26" i="43"/>
  <c r="S25" i="43"/>
  <c r="X25" i="43" s="1"/>
  <c r="I25" i="43"/>
  <c r="D25" i="43"/>
  <c r="D26" i="51" s="1"/>
  <c r="C25" i="43"/>
  <c r="C26" i="51" s="1"/>
  <c r="B25" i="43"/>
  <c r="B26" i="51" s="1"/>
  <c r="A25" i="43"/>
  <c r="S24" i="43"/>
  <c r="X24" i="43" s="1"/>
  <c r="I24" i="43"/>
  <c r="D24" i="43"/>
  <c r="D25" i="51" s="1"/>
  <c r="C24" i="43"/>
  <c r="C25" i="51" s="1"/>
  <c r="B24" i="43"/>
  <c r="B25" i="51" s="1"/>
  <c r="A24" i="43"/>
  <c r="I9" i="50"/>
  <c r="O9" i="50" s="1"/>
  <c r="I8" i="50"/>
  <c r="I7" i="50"/>
  <c r="I6" i="50"/>
  <c r="O6" i="50" s="1"/>
  <c r="I5" i="50"/>
  <c r="O5" i="50" s="1"/>
  <c r="E1" i="50"/>
  <c r="C1" i="50"/>
  <c r="I12" i="49"/>
  <c r="O12" i="49" s="1"/>
  <c r="I9" i="49"/>
  <c r="O9" i="49" s="1"/>
  <c r="I8" i="49"/>
  <c r="O8" i="49" s="1"/>
  <c r="I7" i="49"/>
  <c r="O7" i="49" s="1"/>
  <c r="I6" i="49"/>
  <c r="I5" i="49"/>
  <c r="E1" i="49"/>
  <c r="C1" i="49"/>
  <c r="I12" i="48"/>
  <c r="I9" i="48"/>
  <c r="I8" i="48"/>
  <c r="O8" i="48" s="1"/>
  <c r="I7" i="48"/>
  <c r="I6" i="48"/>
  <c r="I5" i="48"/>
  <c r="E1" i="48"/>
  <c r="C1" i="48"/>
  <c r="I9" i="47"/>
  <c r="I8" i="47"/>
  <c r="I7" i="47"/>
  <c r="I6" i="47"/>
  <c r="N6" i="47" s="1"/>
  <c r="I5" i="47"/>
  <c r="E1" i="47"/>
  <c r="C1" i="47"/>
  <c r="V24" i="51"/>
  <c r="U24" i="51"/>
  <c r="T24" i="51"/>
  <c r="V23" i="51"/>
  <c r="U23" i="51"/>
  <c r="T23" i="51"/>
  <c r="V22" i="51"/>
  <c r="U22" i="51"/>
  <c r="T22" i="51"/>
  <c r="V21" i="51"/>
  <c r="U21" i="51"/>
  <c r="T21" i="51"/>
  <c r="V20" i="51"/>
  <c r="U20" i="51"/>
  <c r="T20" i="51"/>
  <c r="V19" i="51"/>
  <c r="U19" i="51"/>
  <c r="T19" i="51"/>
  <c r="V18" i="51"/>
  <c r="U18" i="51"/>
  <c r="V17" i="51"/>
  <c r="U17" i="51"/>
  <c r="T17" i="51"/>
  <c r="V16" i="51"/>
  <c r="U16" i="51"/>
  <c r="T16" i="51"/>
  <c r="V15" i="51"/>
  <c r="U15" i="51"/>
  <c r="T15" i="51"/>
  <c r="V14" i="51"/>
  <c r="U14" i="51"/>
  <c r="T14" i="51"/>
  <c r="V13" i="51"/>
  <c r="U13" i="51"/>
  <c r="T13" i="51"/>
  <c r="D11" i="46"/>
  <c r="V12" i="51" s="1"/>
  <c r="C11" i="46"/>
  <c r="U12" i="51" s="1"/>
  <c r="B11" i="46"/>
  <c r="T12" i="51" s="1"/>
  <c r="A11" i="46"/>
  <c r="D10" i="46"/>
  <c r="V11" i="51" s="1"/>
  <c r="C10" i="46"/>
  <c r="U11" i="51" s="1"/>
  <c r="B10" i="46"/>
  <c r="T11" i="51" s="1"/>
  <c r="A10" i="46"/>
  <c r="D9" i="46"/>
  <c r="V10" i="51" s="1"/>
  <c r="C9" i="46"/>
  <c r="U10" i="51" s="1"/>
  <c r="B9" i="46"/>
  <c r="T10" i="51" s="1"/>
  <c r="A9" i="46"/>
  <c r="D8" i="46"/>
  <c r="V9" i="51" s="1"/>
  <c r="C8" i="46"/>
  <c r="U9" i="51" s="1"/>
  <c r="B8" i="46"/>
  <c r="T9" i="51" s="1"/>
  <c r="A8" i="46"/>
  <c r="D7" i="46"/>
  <c r="V8" i="51" s="1"/>
  <c r="C7" i="46"/>
  <c r="U8" i="51" s="1"/>
  <c r="B7" i="46"/>
  <c r="T8" i="51" s="1"/>
  <c r="A7" i="46"/>
  <c r="D6" i="46"/>
  <c r="V7" i="51" s="1"/>
  <c r="C6" i="46"/>
  <c r="U7" i="51" s="1"/>
  <c r="B6" i="46"/>
  <c r="T7" i="51" s="1"/>
  <c r="A6" i="46"/>
  <c r="D5" i="46"/>
  <c r="V6" i="51" s="1"/>
  <c r="C5" i="46"/>
  <c r="U6" i="51" s="1"/>
  <c r="B5" i="46"/>
  <c r="T6" i="51" s="1"/>
  <c r="A5" i="46"/>
  <c r="H1" i="46"/>
  <c r="C1" i="46"/>
  <c r="P24" i="51"/>
  <c r="O24" i="51"/>
  <c r="N24" i="51"/>
  <c r="P23" i="51"/>
  <c r="O23" i="51"/>
  <c r="N23" i="51"/>
  <c r="P22" i="51"/>
  <c r="O22" i="51"/>
  <c r="N22" i="51"/>
  <c r="P21" i="51"/>
  <c r="O21" i="51"/>
  <c r="N21" i="51"/>
  <c r="P20" i="51"/>
  <c r="O20" i="51"/>
  <c r="N20" i="51"/>
  <c r="D18" i="45"/>
  <c r="P19" i="51" s="1"/>
  <c r="C18" i="45"/>
  <c r="O19" i="51" s="1"/>
  <c r="B18" i="45"/>
  <c r="N19" i="51" s="1"/>
  <c r="A18" i="45"/>
  <c r="D17" i="45"/>
  <c r="P18" i="51" s="1"/>
  <c r="C17" i="45"/>
  <c r="O18" i="51" s="1"/>
  <c r="B17" i="45"/>
  <c r="N18" i="51" s="1"/>
  <c r="A17" i="45"/>
  <c r="D16" i="45"/>
  <c r="P17" i="51" s="1"/>
  <c r="C16" i="45"/>
  <c r="O17" i="51" s="1"/>
  <c r="B16" i="45"/>
  <c r="N17" i="51" s="1"/>
  <c r="A16" i="45"/>
  <c r="D15" i="45"/>
  <c r="P16" i="51" s="1"/>
  <c r="C15" i="45"/>
  <c r="O16" i="51" s="1"/>
  <c r="B15" i="45"/>
  <c r="N16" i="51" s="1"/>
  <c r="A15" i="45"/>
  <c r="D14" i="45"/>
  <c r="P15" i="51" s="1"/>
  <c r="C14" i="45"/>
  <c r="O15" i="51" s="1"/>
  <c r="B14" i="45"/>
  <c r="N15" i="51" s="1"/>
  <c r="A14" i="45"/>
  <c r="D13" i="45"/>
  <c r="P14" i="51" s="1"/>
  <c r="C13" i="45"/>
  <c r="O14" i="51" s="1"/>
  <c r="B13" i="45"/>
  <c r="N14" i="51" s="1"/>
  <c r="A13" i="45"/>
  <c r="D12" i="45"/>
  <c r="P13" i="51" s="1"/>
  <c r="C12" i="45"/>
  <c r="O13" i="51" s="1"/>
  <c r="B12" i="45"/>
  <c r="N13" i="51" s="1"/>
  <c r="A12" i="45"/>
  <c r="D11" i="45"/>
  <c r="P12" i="51" s="1"/>
  <c r="C11" i="45"/>
  <c r="O12" i="51" s="1"/>
  <c r="B11" i="45"/>
  <c r="N12" i="51" s="1"/>
  <c r="A11" i="45"/>
  <c r="D10" i="45"/>
  <c r="P11" i="51" s="1"/>
  <c r="C10" i="45"/>
  <c r="O11" i="51" s="1"/>
  <c r="B10" i="45"/>
  <c r="N11" i="51" s="1"/>
  <c r="A10" i="45"/>
  <c r="D9" i="45"/>
  <c r="P10" i="51" s="1"/>
  <c r="C9" i="45"/>
  <c r="O10" i="51" s="1"/>
  <c r="B9" i="45"/>
  <c r="N10" i="51" s="1"/>
  <c r="A9" i="45"/>
  <c r="D8" i="45"/>
  <c r="P9" i="51" s="1"/>
  <c r="C8" i="45"/>
  <c r="O9" i="51" s="1"/>
  <c r="B8" i="45"/>
  <c r="N9" i="51" s="1"/>
  <c r="A8" i="45"/>
  <c r="D7" i="45"/>
  <c r="P8" i="51" s="1"/>
  <c r="C7" i="45"/>
  <c r="O8" i="51" s="1"/>
  <c r="B7" i="45"/>
  <c r="N8" i="51" s="1"/>
  <c r="A7" i="45"/>
  <c r="D6" i="45"/>
  <c r="P7" i="51" s="1"/>
  <c r="C6" i="45"/>
  <c r="O7" i="51" s="1"/>
  <c r="B6" i="45"/>
  <c r="N7" i="51" s="1"/>
  <c r="A6" i="45"/>
  <c r="D5" i="45"/>
  <c r="P6" i="51" s="1"/>
  <c r="C5" i="45"/>
  <c r="O6" i="51" s="1"/>
  <c r="B5" i="45"/>
  <c r="N6" i="51" s="1"/>
  <c r="A5" i="45"/>
  <c r="H1" i="45"/>
  <c r="C1" i="45"/>
  <c r="T23" i="44"/>
  <c r="Z23" i="44" s="1"/>
  <c r="I23" i="44"/>
  <c r="O23" i="44" s="1"/>
  <c r="D23" i="44"/>
  <c r="J24" i="51" s="1"/>
  <c r="C23" i="44"/>
  <c r="I24" i="51" s="1"/>
  <c r="B23" i="44"/>
  <c r="H24" i="51" s="1"/>
  <c r="A23" i="44"/>
  <c r="T22" i="44"/>
  <c r="Z22" i="44" s="1"/>
  <c r="I22" i="44"/>
  <c r="O22" i="44" s="1"/>
  <c r="D22" i="44"/>
  <c r="J23" i="51" s="1"/>
  <c r="C22" i="44"/>
  <c r="I23" i="51" s="1"/>
  <c r="B22" i="44"/>
  <c r="H23" i="51" s="1"/>
  <c r="A22" i="44"/>
  <c r="T21" i="44"/>
  <c r="I21" i="44"/>
  <c r="O21" i="44" s="1"/>
  <c r="D21" i="44"/>
  <c r="J22" i="51" s="1"/>
  <c r="C21" i="44"/>
  <c r="I22" i="51" s="1"/>
  <c r="B21" i="44"/>
  <c r="H22" i="51" s="1"/>
  <c r="A21" i="44"/>
  <c r="T20" i="44"/>
  <c r="I20" i="44"/>
  <c r="D20" i="44"/>
  <c r="J21" i="51" s="1"/>
  <c r="C20" i="44"/>
  <c r="I21" i="51" s="1"/>
  <c r="B20" i="44"/>
  <c r="H21" i="51" s="1"/>
  <c r="A20" i="44"/>
  <c r="T19" i="44"/>
  <c r="I19" i="44"/>
  <c r="D19" i="44"/>
  <c r="J20" i="51" s="1"/>
  <c r="C19" i="44"/>
  <c r="I20" i="51" s="1"/>
  <c r="B19" i="44"/>
  <c r="H20" i="51" s="1"/>
  <c r="A19" i="44"/>
  <c r="T18" i="44"/>
  <c r="Z18" i="44" s="1"/>
  <c r="I18" i="44"/>
  <c r="O18" i="44" s="1"/>
  <c r="D18" i="44"/>
  <c r="J19" i="51" s="1"/>
  <c r="C18" i="44"/>
  <c r="I19" i="51" s="1"/>
  <c r="B18" i="44"/>
  <c r="H19" i="51" s="1"/>
  <c r="A18" i="44"/>
  <c r="T17" i="44"/>
  <c r="Z17" i="44" s="1"/>
  <c r="I17" i="44"/>
  <c r="O17" i="44" s="1"/>
  <c r="D17" i="44"/>
  <c r="J18" i="51" s="1"/>
  <c r="C17" i="44"/>
  <c r="I18" i="51" s="1"/>
  <c r="B17" i="44"/>
  <c r="H18" i="51" s="1"/>
  <c r="A17" i="44"/>
  <c r="T16" i="44"/>
  <c r="I16" i="44"/>
  <c r="D16" i="44"/>
  <c r="J17" i="51" s="1"/>
  <c r="C16" i="44"/>
  <c r="I17" i="51" s="1"/>
  <c r="B16" i="44"/>
  <c r="H17" i="51" s="1"/>
  <c r="A16" i="44"/>
  <c r="T15" i="44"/>
  <c r="Z15" i="44" s="1"/>
  <c r="I15" i="44"/>
  <c r="O15" i="44" s="1"/>
  <c r="D15" i="44"/>
  <c r="J16" i="51" s="1"/>
  <c r="C15" i="44"/>
  <c r="I16" i="51" s="1"/>
  <c r="B15" i="44"/>
  <c r="H16" i="51" s="1"/>
  <c r="A15" i="44"/>
  <c r="T14" i="44"/>
  <c r="Z14" i="44" s="1"/>
  <c r="I14" i="44"/>
  <c r="O14" i="44" s="1"/>
  <c r="D14" i="44"/>
  <c r="J15" i="51" s="1"/>
  <c r="C14" i="44"/>
  <c r="I15" i="51" s="1"/>
  <c r="B14" i="44"/>
  <c r="H15" i="51" s="1"/>
  <c r="A14" i="44"/>
  <c r="T13" i="44"/>
  <c r="I13" i="44"/>
  <c r="O13" i="44" s="1"/>
  <c r="D13" i="44"/>
  <c r="J14" i="51" s="1"/>
  <c r="C13" i="44"/>
  <c r="I14" i="51" s="1"/>
  <c r="B13" i="44"/>
  <c r="H14" i="51" s="1"/>
  <c r="A13" i="44"/>
  <c r="T12" i="44"/>
  <c r="Z12" i="44" s="1"/>
  <c r="I12" i="44"/>
  <c r="O12" i="44" s="1"/>
  <c r="D12" i="44"/>
  <c r="J13" i="51" s="1"/>
  <c r="C12" i="44"/>
  <c r="I13" i="51" s="1"/>
  <c r="B12" i="44"/>
  <c r="H13" i="51" s="1"/>
  <c r="A12" i="44"/>
  <c r="T11" i="44"/>
  <c r="Z11" i="44" s="1"/>
  <c r="I11" i="44"/>
  <c r="O11" i="44" s="1"/>
  <c r="D11" i="44"/>
  <c r="J12" i="51" s="1"/>
  <c r="C11" i="44"/>
  <c r="I12" i="51" s="1"/>
  <c r="B11" i="44"/>
  <c r="H12" i="51" s="1"/>
  <c r="A11" i="44"/>
  <c r="T10" i="44"/>
  <c r="Z10" i="44" s="1"/>
  <c r="I10" i="44"/>
  <c r="O10" i="44" s="1"/>
  <c r="D10" i="44"/>
  <c r="J11" i="51" s="1"/>
  <c r="C10" i="44"/>
  <c r="I11" i="51" s="1"/>
  <c r="B10" i="44"/>
  <c r="H11" i="51" s="1"/>
  <c r="A10" i="44"/>
  <c r="T9" i="44"/>
  <c r="I9" i="44"/>
  <c r="O9" i="44" s="1"/>
  <c r="D9" i="44"/>
  <c r="J10" i="51" s="1"/>
  <c r="C9" i="44"/>
  <c r="I10" i="51" s="1"/>
  <c r="B9" i="44"/>
  <c r="H10" i="51" s="1"/>
  <c r="A9" i="44"/>
  <c r="T8" i="44"/>
  <c r="Z8" i="44" s="1"/>
  <c r="I8" i="44"/>
  <c r="O8" i="44" s="1"/>
  <c r="D8" i="44"/>
  <c r="J9" i="51" s="1"/>
  <c r="C8" i="44"/>
  <c r="I9" i="51" s="1"/>
  <c r="B8" i="44"/>
  <c r="H9" i="51" s="1"/>
  <c r="A8" i="44"/>
  <c r="T7" i="44"/>
  <c r="Z7" i="44" s="1"/>
  <c r="I7" i="44"/>
  <c r="D7" i="44"/>
  <c r="J8" i="51" s="1"/>
  <c r="C7" i="44"/>
  <c r="I8" i="51" s="1"/>
  <c r="B7" i="44"/>
  <c r="H8" i="51" s="1"/>
  <c r="A7" i="44"/>
  <c r="T6" i="44"/>
  <c r="Z6" i="44" s="1"/>
  <c r="I6" i="44"/>
  <c r="O6" i="44" s="1"/>
  <c r="D6" i="44"/>
  <c r="J7" i="51" s="1"/>
  <c r="C6" i="44"/>
  <c r="I7" i="51" s="1"/>
  <c r="B6" i="44"/>
  <c r="H7" i="51" s="1"/>
  <c r="A6" i="44"/>
  <c r="T5" i="44"/>
  <c r="I5" i="44"/>
  <c r="D5" i="44"/>
  <c r="J6" i="51" s="1"/>
  <c r="C5" i="44"/>
  <c r="I6" i="51" s="1"/>
  <c r="B5" i="44"/>
  <c r="H6" i="51" s="1"/>
  <c r="A5" i="44"/>
  <c r="H1" i="44"/>
  <c r="C1" i="44"/>
  <c r="S23" i="43"/>
  <c r="I23" i="43"/>
  <c r="N23" i="43" s="1"/>
  <c r="D23" i="43"/>
  <c r="D24" i="51" s="1"/>
  <c r="C23" i="43"/>
  <c r="C24" i="51" s="1"/>
  <c r="B23" i="43"/>
  <c r="B24" i="51" s="1"/>
  <c r="A23" i="43"/>
  <c r="S22" i="43"/>
  <c r="X22" i="43" s="1"/>
  <c r="I22" i="43"/>
  <c r="N22" i="43" s="1"/>
  <c r="D22" i="43"/>
  <c r="D23" i="51" s="1"/>
  <c r="C22" i="43"/>
  <c r="C23" i="51" s="1"/>
  <c r="B22" i="43"/>
  <c r="B23" i="51" s="1"/>
  <c r="A22" i="43"/>
  <c r="S21" i="43"/>
  <c r="X21" i="43" s="1"/>
  <c r="I21" i="43"/>
  <c r="D21" i="43"/>
  <c r="D22" i="51" s="1"/>
  <c r="C21" i="43"/>
  <c r="C22" i="51" s="1"/>
  <c r="B21" i="43"/>
  <c r="B22" i="51" s="1"/>
  <c r="A21" i="43"/>
  <c r="S20" i="43"/>
  <c r="X20" i="43" s="1"/>
  <c r="I20" i="43"/>
  <c r="N20" i="43" s="1"/>
  <c r="D20" i="43"/>
  <c r="D21" i="51" s="1"/>
  <c r="C20" i="43"/>
  <c r="C21" i="51" s="1"/>
  <c r="B20" i="43"/>
  <c r="B21" i="51" s="1"/>
  <c r="A20" i="43"/>
  <c r="S19" i="43"/>
  <c r="I19" i="43"/>
  <c r="N19" i="43" s="1"/>
  <c r="D19" i="43"/>
  <c r="D20" i="51" s="1"/>
  <c r="C19" i="43"/>
  <c r="C20" i="51" s="1"/>
  <c r="B19" i="43"/>
  <c r="B20" i="51" s="1"/>
  <c r="A19" i="43"/>
  <c r="S18" i="43"/>
  <c r="X18" i="43" s="1"/>
  <c r="I18" i="43"/>
  <c r="N18" i="43" s="1"/>
  <c r="D18" i="43"/>
  <c r="D19" i="51" s="1"/>
  <c r="C18" i="43"/>
  <c r="C19" i="51" s="1"/>
  <c r="B18" i="43"/>
  <c r="B19" i="51" s="1"/>
  <c r="A18" i="43"/>
  <c r="S17" i="43"/>
  <c r="I17" i="43"/>
  <c r="D17" i="43"/>
  <c r="D18" i="51" s="1"/>
  <c r="C17" i="43"/>
  <c r="C18" i="51" s="1"/>
  <c r="B17" i="43"/>
  <c r="B18" i="51" s="1"/>
  <c r="A17" i="43"/>
  <c r="S16" i="43"/>
  <c r="X16" i="43" s="1"/>
  <c r="I16" i="43"/>
  <c r="N16" i="43" s="1"/>
  <c r="D16" i="43"/>
  <c r="D17" i="51" s="1"/>
  <c r="C16" i="43"/>
  <c r="C17" i="51" s="1"/>
  <c r="B16" i="43"/>
  <c r="B17" i="51" s="1"/>
  <c r="A16" i="43"/>
  <c r="S15" i="43"/>
  <c r="X15" i="43" s="1"/>
  <c r="I15" i="43"/>
  <c r="N15" i="43" s="1"/>
  <c r="D15" i="43"/>
  <c r="D16" i="51" s="1"/>
  <c r="C15" i="43"/>
  <c r="C16" i="51" s="1"/>
  <c r="B15" i="43"/>
  <c r="B16" i="51" s="1"/>
  <c r="A15" i="43"/>
  <c r="S14" i="43"/>
  <c r="X14" i="43" s="1"/>
  <c r="I14" i="43"/>
  <c r="N14" i="43" s="1"/>
  <c r="D14" i="43"/>
  <c r="D15" i="51" s="1"/>
  <c r="C14" i="43"/>
  <c r="C15" i="51" s="1"/>
  <c r="B14" i="43"/>
  <c r="B15" i="51" s="1"/>
  <c r="A14" i="43"/>
  <c r="S13" i="43"/>
  <c r="I13" i="43"/>
  <c r="D13" i="43"/>
  <c r="D14" i="51" s="1"/>
  <c r="C13" i="43"/>
  <c r="C14" i="51" s="1"/>
  <c r="B13" i="43"/>
  <c r="B14" i="51" s="1"/>
  <c r="A13" i="43"/>
  <c r="S12" i="43"/>
  <c r="X12" i="43" s="1"/>
  <c r="I12" i="43"/>
  <c r="N12" i="43" s="1"/>
  <c r="D12" i="43"/>
  <c r="D13" i="51" s="1"/>
  <c r="C12" i="43"/>
  <c r="C13" i="51" s="1"/>
  <c r="B12" i="43"/>
  <c r="B13" i="51" s="1"/>
  <c r="A12" i="43"/>
  <c r="S11" i="43"/>
  <c r="X11" i="43" s="1"/>
  <c r="I11" i="43"/>
  <c r="N11" i="43" s="1"/>
  <c r="D11" i="43"/>
  <c r="D12" i="51" s="1"/>
  <c r="C11" i="43"/>
  <c r="C12" i="51" s="1"/>
  <c r="B11" i="43"/>
  <c r="B12" i="51" s="1"/>
  <c r="A11" i="43"/>
  <c r="S10" i="43"/>
  <c r="X10" i="43" s="1"/>
  <c r="I10" i="43"/>
  <c r="N10" i="43" s="1"/>
  <c r="D10" i="43"/>
  <c r="D11" i="51" s="1"/>
  <c r="C10" i="43"/>
  <c r="C11" i="51" s="1"/>
  <c r="B10" i="43"/>
  <c r="B11" i="51" s="1"/>
  <c r="A10" i="43"/>
  <c r="S9" i="43"/>
  <c r="I9" i="43"/>
  <c r="D9" i="43"/>
  <c r="D10" i="51" s="1"/>
  <c r="C9" i="43"/>
  <c r="C10" i="51" s="1"/>
  <c r="B9" i="43"/>
  <c r="B10" i="51" s="1"/>
  <c r="A9" i="43"/>
  <c r="S8" i="43"/>
  <c r="X8" i="43" s="1"/>
  <c r="I8" i="43"/>
  <c r="N8" i="43" s="1"/>
  <c r="D8" i="43"/>
  <c r="D9" i="51" s="1"/>
  <c r="C8" i="43"/>
  <c r="C9" i="51" s="1"/>
  <c r="B8" i="43"/>
  <c r="B9" i="51" s="1"/>
  <c r="A8" i="43"/>
  <c r="S7" i="43"/>
  <c r="X7" i="43" s="1"/>
  <c r="I7" i="43"/>
  <c r="N7" i="43" s="1"/>
  <c r="D7" i="43"/>
  <c r="D8" i="51" s="1"/>
  <c r="C7" i="43"/>
  <c r="C8" i="51" s="1"/>
  <c r="B7" i="43"/>
  <c r="B8" i="51" s="1"/>
  <c r="A7" i="43"/>
  <c r="S6" i="43"/>
  <c r="X6" i="43" s="1"/>
  <c r="I6" i="43"/>
  <c r="N6" i="43" s="1"/>
  <c r="D6" i="43"/>
  <c r="D7" i="51" s="1"/>
  <c r="C6" i="43"/>
  <c r="C7" i="51" s="1"/>
  <c r="B6" i="43"/>
  <c r="B7" i="51" s="1"/>
  <c r="A6" i="43"/>
  <c r="S5" i="43"/>
  <c r="D5" i="43"/>
  <c r="D6" i="51" s="1"/>
  <c r="C5" i="43"/>
  <c r="C6" i="51" s="1"/>
  <c r="B5" i="43"/>
  <c r="B6" i="51" s="1"/>
  <c r="A5" i="43"/>
  <c r="H1" i="43"/>
  <c r="C1" i="43"/>
  <c r="O7" i="50" l="1"/>
  <c r="O8" i="50"/>
  <c r="W52" i="51" s="1"/>
  <c r="O13" i="49"/>
  <c r="Q57" i="51" s="1"/>
  <c r="O10" i="49"/>
  <c r="Q54" i="51" s="1"/>
  <c r="O6" i="49"/>
  <c r="R6" i="49" s="1"/>
  <c r="O14" i="49"/>
  <c r="Q58" i="51" s="1"/>
  <c r="R13" i="49"/>
  <c r="O6" i="48"/>
  <c r="O13" i="48"/>
  <c r="K57" i="51" s="1"/>
  <c r="O12" i="48"/>
  <c r="R12" i="48" s="1"/>
  <c r="O11" i="48"/>
  <c r="K55" i="51" s="1"/>
  <c r="O9" i="48"/>
  <c r="R9" i="48" s="1"/>
  <c r="O7" i="48"/>
  <c r="R7" i="48" s="1"/>
  <c r="O5" i="48"/>
  <c r="R5" i="48" s="1"/>
  <c r="N13" i="47"/>
  <c r="Q13" i="47" s="1"/>
  <c r="N9" i="47"/>
  <c r="N5" i="47"/>
  <c r="Q5" i="47" s="1"/>
  <c r="N14" i="47"/>
  <c r="Q14" i="47" s="1"/>
  <c r="E57" i="51"/>
  <c r="Z11" i="46"/>
  <c r="AA11" i="46" s="1"/>
  <c r="Z10" i="46"/>
  <c r="Z9" i="46"/>
  <c r="Z7" i="46"/>
  <c r="AA7" i="46" s="1"/>
  <c r="Z6" i="46"/>
  <c r="AA10" i="46"/>
  <c r="AA8" i="46"/>
  <c r="O9" i="46"/>
  <c r="AA6" i="46"/>
  <c r="Z18" i="45"/>
  <c r="AA18" i="45" s="1"/>
  <c r="Z14" i="45"/>
  <c r="AA14" i="45" s="1"/>
  <c r="O17" i="45"/>
  <c r="AA17" i="45" s="1"/>
  <c r="O16" i="45"/>
  <c r="AA16" i="45" s="1"/>
  <c r="O15" i="45"/>
  <c r="AA15" i="45" s="1"/>
  <c r="O13" i="45"/>
  <c r="AA13" i="45" s="1"/>
  <c r="O12" i="45"/>
  <c r="AA12" i="45" s="1"/>
  <c r="O5" i="46"/>
  <c r="AA5" i="46" s="1"/>
  <c r="O5" i="49"/>
  <c r="R5" i="49" s="1"/>
  <c r="Z5" i="45"/>
  <c r="Z11" i="45"/>
  <c r="Z8" i="45"/>
  <c r="AA8" i="45" s="1"/>
  <c r="Z7" i="45"/>
  <c r="AA5" i="45"/>
  <c r="O11" i="45"/>
  <c r="O10" i="45"/>
  <c r="AA10" i="45" s="1"/>
  <c r="O9" i="45"/>
  <c r="AA9" i="45" s="1"/>
  <c r="O7" i="45"/>
  <c r="O6" i="45"/>
  <c r="AA6" i="45" s="1"/>
  <c r="Z36" i="44"/>
  <c r="Z35" i="44"/>
  <c r="AA35" i="44" s="1"/>
  <c r="Z31" i="44"/>
  <c r="Z27" i="44"/>
  <c r="AA27" i="44" s="1"/>
  <c r="AA36" i="44"/>
  <c r="AA34" i="44"/>
  <c r="AA32" i="44"/>
  <c r="AA30" i="44"/>
  <c r="O37" i="44"/>
  <c r="AA37" i="44" s="1"/>
  <c r="O33" i="44"/>
  <c r="AA33" i="44" s="1"/>
  <c r="O31" i="44"/>
  <c r="O29" i="44"/>
  <c r="AA29" i="44" s="1"/>
  <c r="O28" i="44"/>
  <c r="AA28" i="44" s="1"/>
  <c r="Z24" i="44"/>
  <c r="Z21" i="44"/>
  <c r="AA21" i="44" s="1"/>
  <c r="Z20" i="44"/>
  <c r="Z16" i="44"/>
  <c r="AA25" i="44"/>
  <c r="AA26" i="44"/>
  <c r="AA23" i="44"/>
  <c r="AA22" i="44"/>
  <c r="AA18" i="44"/>
  <c r="AA17" i="44"/>
  <c r="O24" i="44"/>
  <c r="AA24" i="44" s="1"/>
  <c r="O20" i="44"/>
  <c r="O16" i="44"/>
  <c r="Z13" i="44"/>
  <c r="Z9" i="44"/>
  <c r="AA9" i="44" s="1"/>
  <c r="Z5" i="44"/>
  <c r="AA13" i="44"/>
  <c r="AA15" i="44"/>
  <c r="AA14" i="44"/>
  <c r="AA12" i="44"/>
  <c r="AA11" i="44"/>
  <c r="AA10" i="44"/>
  <c r="AA8" i="44"/>
  <c r="AA6" i="44"/>
  <c r="O5" i="44"/>
  <c r="O7" i="44"/>
  <c r="AA7" i="44" s="1"/>
  <c r="X27" i="43"/>
  <c r="X23" i="43"/>
  <c r="N28" i="43"/>
  <c r="N24" i="43"/>
  <c r="N25" i="43"/>
  <c r="Y25" i="43" s="1"/>
  <c r="N21" i="43"/>
  <c r="Y21" i="43" s="1"/>
  <c r="X19" i="43"/>
  <c r="X17" i="43"/>
  <c r="X13" i="43"/>
  <c r="N17" i="43"/>
  <c r="Y17" i="43" s="1"/>
  <c r="N13" i="43"/>
  <c r="X9" i="43"/>
  <c r="X5" i="43"/>
  <c r="N9" i="43"/>
  <c r="N5" i="43"/>
  <c r="Y5" i="43" s="1"/>
  <c r="Y11" i="43"/>
  <c r="Y15" i="43"/>
  <c r="Y23" i="43"/>
  <c r="Y12" i="43"/>
  <c r="Y28" i="43"/>
  <c r="Y6" i="43"/>
  <c r="Y10" i="43"/>
  <c r="Y14" i="43"/>
  <c r="Y16" i="43"/>
  <c r="Y20" i="43"/>
  <c r="Y24" i="43"/>
  <c r="Y8" i="43"/>
  <c r="Y18" i="43"/>
  <c r="Y22" i="43"/>
  <c r="Y26" i="43"/>
  <c r="Y7" i="43"/>
  <c r="Y19" i="43"/>
  <c r="Y27" i="43"/>
  <c r="Y29" i="43"/>
  <c r="R13" i="50"/>
  <c r="R14" i="48"/>
  <c r="R10" i="48"/>
  <c r="R11" i="50"/>
  <c r="R10" i="50"/>
  <c r="R6" i="50"/>
  <c r="R8" i="48"/>
  <c r="R7" i="49"/>
  <c r="R7" i="50"/>
  <c r="R6" i="48"/>
  <c r="R5" i="50"/>
  <c r="R12" i="49"/>
  <c r="R8" i="49"/>
  <c r="R11" i="49"/>
  <c r="N10" i="47"/>
  <c r="Q10" i="47" s="1"/>
  <c r="N7" i="47"/>
  <c r="Q7" i="47" s="1"/>
  <c r="Q6" i="47"/>
  <c r="N8" i="47"/>
  <c r="Q8" i="47" s="1"/>
  <c r="N12" i="47"/>
  <c r="Q12" i="47" s="1"/>
  <c r="R9" i="49"/>
  <c r="R9" i="50"/>
  <c r="R12" i="50"/>
  <c r="W49" i="51"/>
  <c r="K51" i="51"/>
  <c r="Q11" i="47"/>
  <c r="Q9" i="47"/>
  <c r="E53" i="51"/>
  <c r="AD34" i="46"/>
  <c r="AD39" i="46"/>
  <c r="AD43" i="46"/>
  <c r="AD27" i="46"/>
  <c r="AD35" i="46"/>
  <c r="AD31" i="46"/>
  <c r="AD38" i="46"/>
  <c r="AD16" i="46"/>
  <c r="AD33" i="46"/>
  <c r="AD26" i="46"/>
  <c r="AD30" i="46"/>
  <c r="AD29" i="46"/>
  <c r="AD37" i="46"/>
  <c r="AD41" i="46"/>
  <c r="E55" i="51"/>
  <c r="E50" i="51"/>
  <c r="K52" i="51"/>
  <c r="K53" i="51"/>
  <c r="K50" i="51"/>
  <c r="K54" i="51"/>
  <c r="Q51" i="51"/>
  <c r="Q56" i="51"/>
  <c r="Q52" i="51"/>
  <c r="Q55" i="51"/>
  <c r="W50" i="51"/>
  <c r="W54" i="51"/>
  <c r="W51" i="51"/>
  <c r="W55" i="51"/>
  <c r="W56" i="51"/>
  <c r="AD42" i="46"/>
  <c r="W34" i="51"/>
  <c r="W27" i="51"/>
  <c r="W31" i="51"/>
  <c r="W36" i="51"/>
  <c r="AD24" i="45"/>
  <c r="AD28" i="45"/>
  <c r="AD32" i="45"/>
  <c r="AD36" i="45"/>
  <c r="AD40" i="45"/>
  <c r="AD44" i="45"/>
  <c r="AD33" i="45"/>
  <c r="R8" i="50" l="1"/>
  <c r="P10" i="50"/>
  <c r="P6" i="50"/>
  <c r="S50" i="51" s="1"/>
  <c r="P7" i="50"/>
  <c r="S51" i="51" s="1"/>
  <c r="P9" i="50"/>
  <c r="S53" i="51" s="1"/>
  <c r="P5" i="50"/>
  <c r="P8" i="50"/>
  <c r="S52" i="51" s="1"/>
  <c r="P11" i="50"/>
  <c r="S55" i="51" s="1"/>
  <c r="Q50" i="51"/>
  <c r="R14" i="49"/>
  <c r="R13" i="48"/>
  <c r="R11" i="48"/>
  <c r="P14" i="48" s="1"/>
  <c r="G58" i="51" s="1"/>
  <c r="K49" i="51"/>
  <c r="K56" i="51"/>
  <c r="E49" i="51"/>
  <c r="E58" i="51"/>
  <c r="E56" i="51"/>
  <c r="E54" i="51"/>
  <c r="E52" i="51"/>
  <c r="AA9" i="46"/>
  <c r="Q49" i="51"/>
  <c r="O9" i="47"/>
  <c r="A53" i="51" s="1"/>
  <c r="O5" i="47"/>
  <c r="A49" i="51" s="1"/>
  <c r="O12" i="47"/>
  <c r="A56" i="51" s="1"/>
  <c r="O13" i="47"/>
  <c r="A57" i="51" s="1"/>
  <c r="O11" i="47"/>
  <c r="A55" i="51" s="1"/>
  <c r="O7" i="47"/>
  <c r="A51" i="51" s="1"/>
  <c r="O14" i="47"/>
  <c r="A58" i="51" s="1"/>
  <c r="O8" i="47"/>
  <c r="A52" i="51" s="1"/>
  <c r="O10" i="47"/>
  <c r="A54" i="51" s="1"/>
  <c r="O6" i="47"/>
  <c r="A50" i="51" s="1"/>
  <c r="AA7" i="45"/>
  <c r="AA11" i="45"/>
  <c r="AD11" i="45" s="1"/>
  <c r="AA31" i="44"/>
  <c r="AD31" i="44" s="1"/>
  <c r="AA20" i="44"/>
  <c r="AA16" i="44"/>
  <c r="AA5" i="44"/>
  <c r="Y13" i="43"/>
  <c r="Y9" i="43"/>
  <c r="AB9" i="43" s="1"/>
  <c r="S58" i="51"/>
  <c r="S57" i="51"/>
  <c r="S54" i="51"/>
  <c r="R10" i="49"/>
  <c r="E51" i="51"/>
  <c r="S56" i="51"/>
  <c r="W53" i="51"/>
  <c r="S49" i="51"/>
  <c r="Q53" i="51"/>
  <c r="W40" i="51"/>
  <c r="W38" i="51"/>
  <c r="W35" i="51"/>
  <c r="W32" i="51"/>
  <c r="Q41" i="51"/>
  <c r="Q25" i="51"/>
  <c r="W17" i="51"/>
  <c r="W44" i="51"/>
  <c r="W28" i="51"/>
  <c r="W39" i="51"/>
  <c r="W30" i="51"/>
  <c r="W42" i="51"/>
  <c r="Q37" i="51"/>
  <c r="Q33" i="51"/>
  <c r="Q45" i="51"/>
  <c r="Q29" i="51"/>
  <c r="Q34" i="51"/>
  <c r="AD16" i="44"/>
  <c r="K17" i="51"/>
  <c r="AD14" i="44"/>
  <c r="K15" i="51"/>
  <c r="AD30" i="44"/>
  <c r="K31" i="51"/>
  <c r="AD26" i="44"/>
  <c r="K27" i="51"/>
  <c r="AD12" i="44"/>
  <c r="K13" i="51"/>
  <c r="AD10" i="44"/>
  <c r="K11" i="51"/>
  <c r="AD8" i="44"/>
  <c r="K9" i="51"/>
  <c r="AD20" i="44"/>
  <c r="K21" i="51"/>
  <c r="AD21" i="44"/>
  <c r="K22" i="51"/>
  <c r="AD11" i="44"/>
  <c r="K12" i="51"/>
  <c r="AD43" i="44"/>
  <c r="K44" i="51"/>
  <c r="AD27" i="44"/>
  <c r="K28" i="51"/>
  <c r="AD41" i="44"/>
  <c r="K42" i="51"/>
  <c r="AD37" i="44"/>
  <c r="K38" i="51"/>
  <c r="AD44" i="44"/>
  <c r="K45" i="51"/>
  <c r="AD39" i="44"/>
  <c r="K40" i="51"/>
  <c r="AD7" i="44"/>
  <c r="K8" i="51"/>
  <c r="AD32" i="44"/>
  <c r="K33" i="51"/>
  <c r="AD42" i="44"/>
  <c r="K43" i="51"/>
  <c r="AD34" i="44"/>
  <c r="K35" i="51"/>
  <c r="AD6" i="44"/>
  <c r="K7" i="51"/>
  <c r="AD9" i="44"/>
  <c r="K10" i="51"/>
  <c r="AD18" i="44"/>
  <c r="K19" i="51"/>
  <c r="AD17" i="44"/>
  <c r="K18" i="51"/>
  <c r="AD13" i="44"/>
  <c r="K14" i="51"/>
  <c r="AD40" i="44"/>
  <c r="K41" i="51"/>
  <c r="AD24" i="44"/>
  <c r="K25" i="51"/>
  <c r="AD33" i="44"/>
  <c r="K34" i="51"/>
  <c r="AD29" i="44"/>
  <c r="K30" i="51"/>
  <c r="K32" i="51"/>
  <c r="AD23" i="44"/>
  <c r="K24" i="51"/>
  <c r="AD15" i="44"/>
  <c r="K16" i="51"/>
  <c r="AD22" i="44"/>
  <c r="K23" i="51"/>
  <c r="AD19" i="44"/>
  <c r="K20" i="51"/>
  <c r="AD5" i="44"/>
  <c r="K6" i="51"/>
  <c r="AD35" i="44"/>
  <c r="K36" i="51"/>
  <c r="AD38" i="44"/>
  <c r="K39" i="51"/>
  <c r="AD25" i="44"/>
  <c r="K26" i="51"/>
  <c r="AD28" i="44"/>
  <c r="K29" i="51"/>
  <c r="AD36" i="44"/>
  <c r="K37" i="51"/>
  <c r="W43" i="51"/>
  <c r="AD20" i="46"/>
  <c r="W21" i="51"/>
  <c r="AD6" i="46"/>
  <c r="W7" i="51"/>
  <c r="AD17" i="46"/>
  <c r="W18" i="51"/>
  <c r="AD36" i="46"/>
  <c r="W37" i="51"/>
  <c r="AD5" i="46"/>
  <c r="W6" i="51"/>
  <c r="AD13" i="46"/>
  <c r="W14" i="51"/>
  <c r="AD11" i="46"/>
  <c r="W12" i="51"/>
  <c r="AD14" i="46"/>
  <c r="W15" i="51"/>
  <c r="AD23" i="46"/>
  <c r="W24" i="51"/>
  <c r="AD7" i="46"/>
  <c r="W8" i="51"/>
  <c r="AD15" i="46"/>
  <c r="W16" i="51"/>
  <c r="AD24" i="46"/>
  <c r="W25" i="51"/>
  <c r="AD32" i="46"/>
  <c r="W33" i="51"/>
  <c r="AD12" i="46"/>
  <c r="W13" i="51"/>
  <c r="AD18" i="46"/>
  <c r="W19" i="51"/>
  <c r="AD9" i="46"/>
  <c r="W10" i="51"/>
  <c r="AD44" i="46"/>
  <c r="W45" i="51"/>
  <c r="AD28" i="46"/>
  <c r="W29" i="51"/>
  <c r="AD21" i="46"/>
  <c r="W22" i="51"/>
  <c r="AD22" i="46"/>
  <c r="W23" i="51"/>
  <c r="AD10" i="46"/>
  <c r="W11" i="51"/>
  <c r="AD19" i="46"/>
  <c r="W20" i="51"/>
  <c r="AD8" i="46"/>
  <c r="W9" i="51"/>
  <c r="AD40" i="46"/>
  <c r="W41" i="51"/>
  <c r="AD25" i="46"/>
  <c r="W26" i="51"/>
  <c r="AD29" i="45"/>
  <c r="Q30" i="51"/>
  <c r="AD37" i="45"/>
  <c r="Q38" i="51"/>
  <c r="AD41" i="45"/>
  <c r="Q42" i="51"/>
  <c r="AD25" i="45"/>
  <c r="Q26" i="51"/>
  <c r="AD20" i="45"/>
  <c r="Q21" i="51"/>
  <c r="AD9" i="45"/>
  <c r="Q10" i="51"/>
  <c r="AD6" i="45"/>
  <c r="Q7" i="51"/>
  <c r="AD38" i="45"/>
  <c r="Q39" i="51"/>
  <c r="AD43" i="45"/>
  <c r="Q44" i="51"/>
  <c r="AD27" i="45"/>
  <c r="Q28" i="51"/>
  <c r="AD10" i="45"/>
  <c r="Q11" i="51"/>
  <c r="AD18" i="45"/>
  <c r="Q19" i="51"/>
  <c r="AD17" i="45"/>
  <c r="Q18" i="51"/>
  <c r="AD19" i="45"/>
  <c r="Q20" i="51"/>
  <c r="AD16" i="45"/>
  <c r="Q17" i="51"/>
  <c r="AD14" i="45"/>
  <c r="Q15" i="51"/>
  <c r="AD34" i="45"/>
  <c r="Q35" i="51"/>
  <c r="AD39" i="45"/>
  <c r="Q40" i="51"/>
  <c r="AD12" i="45"/>
  <c r="Q13" i="51"/>
  <c r="AD15" i="45"/>
  <c r="Q16" i="51"/>
  <c r="AD7" i="45"/>
  <c r="Q8" i="51"/>
  <c r="AD13" i="45"/>
  <c r="Q14" i="51"/>
  <c r="AD5" i="45"/>
  <c r="Q6" i="51"/>
  <c r="AD22" i="45"/>
  <c r="Q23" i="51"/>
  <c r="AD30" i="45"/>
  <c r="Q31" i="51"/>
  <c r="AD35" i="45"/>
  <c r="Q36" i="51"/>
  <c r="AD21" i="45"/>
  <c r="Q22" i="51"/>
  <c r="AD23" i="45"/>
  <c r="Q24" i="51"/>
  <c r="AD8" i="45"/>
  <c r="Q9" i="51"/>
  <c r="AD42" i="45"/>
  <c r="Q43" i="51"/>
  <c r="AD26" i="45"/>
  <c r="Q27" i="51"/>
  <c r="AD31" i="45"/>
  <c r="Q32" i="51"/>
  <c r="AB21" i="43"/>
  <c r="E22" i="51"/>
  <c r="AB13" i="43"/>
  <c r="E14" i="51"/>
  <c r="AB41" i="43"/>
  <c r="E42" i="51"/>
  <c r="AB31" i="43"/>
  <c r="E32" i="51"/>
  <c r="AB10" i="43"/>
  <c r="E11" i="51"/>
  <c r="AB37" i="43"/>
  <c r="E38" i="51"/>
  <c r="AB35" i="43"/>
  <c r="E36" i="51"/>
  <c r="AB33" i="43"/>
  <c r="E34" i="51"/>
  <c r="AB29" i="43"/>
  <c r="E30" i="51"/>
  <c r="AB16" i="43"/>
  <c r="E17" i="51"/>
  <c r="AB8" i="43"/>
  <c r="E9" i="51"/>
  <c r="AB28" i="43"/>
  <c r="E29" i="51"/>
  <c r="AB42" i="43"/>
  <c r="E43" i="51"/>
  <c r="AB7" i="43"/>
  <c r="E8" i="51"/>
  <c r="AB17" i="43"/>
  <c r="E18" i="51"/>
  <c r="AB5" i="43"/>
  <c r="E6" i="51"/>
  <c r="AB30" i="43"/>
  <c r="E31" i="51"/>
  <c r="AB25" i="43"/>
  <c r="E26" i="51"/>
  <c r="AB44" i="43"/>
  <c r="E45" i="51"/>
  <c r="AB22" i="43"/>
  <c r="E23" i="51"/>
  <c r="AB14" i="43"/>
  <c r="E15" i="51"/>
  <c r="AB6" i="43"/>
  <c r="E7" i="51"/>
  <c r="AB26" i="43"/>
  <c r="E27" i="51"/>
  <c r="AB38" i="43"/>
  <c r="E39" i="51"/>
  <c r="AB32" i="43"/>
  <c r="E33" i="51"/>
  <c r="AB18" i="43"/>
  <c r="E19" i="51"/>
  <c r="AB34" i="43"/>
  <c r="E35" i="51"/>
  <c r="AB11" i="43"/>
  <c r="E12" i="51"/>
  <c r="AB19" i="43"/>
  <c r="E20" i="51"/>
  <c r="AB24" i="43"/>
  <c r="E25" i="51"/>
  <c r="AB23" i="43"/>
  <c r="E24" i="51"/>
  <c r="AB15" i="43"/>
  <c r="E16" i="51"/>
  <c r="AB43" i="43"/>
  <c r="E44" i="51"/>
  <c r="AB27" i="43"/>
  <c r="E28" i="51"/>
  <c r="AB40" i="43"/>
  <c r="E41" i="51"/>
  <c r="AB20" i="43"/>
  <c r="E21" i="51"/>
  <c r="AB12" i="43"/>
  <c r="E13" i="51"/>
  <c r="AB36" i="43"/>
  <c r="E37" i="51"/>
  <c r="AB39" i="43"/>
  <c r="E40" i="51"/>
  <c r="M58" i="51" l="1"/>
  <c r="P5" i="48"/>
  <c r="G49" i="51" s="1"/>
  <c r="P10" i="48"/>
  <c r="G54" i="51" s="1"/>
  <c r="P11" i="48"/>
  <c r="G55" i="51" s="1"/>
  <c r="P7" i="48"/>
  <c r="G51" i="51" s="1"/>
  <c r="P6" i="48"/>
  <c r="G50" i="51" s="1"/>
  <c r="P8" i="48"/>
  <c r="G52" i="51" s="1"/>
  <c r="P9" i="48"/>
  <c r="G53" i="51" s="1"/>
  <c r="P12" i="48"/>
  <c r="G56" i="51" s="1"/>
  <c r="P13" i="48"/>
  <c r="G57" i="51" s="1"/>
  <c r="B15" i="53"/>
  <c r="B14" i="53"/>
  <c r="B13" i="53"/>
  <c r="B12" i="53"/>
  <c r="B11" i="53"/>
  <c r="B10" i="53"/>
  <c r="B9" i="53"/>
  <c r="B8" i="53"/>
  <c r="B7" i="53"/>
  <c r="E15" i="53"/>
  <c r="E12" i="53"/>
  <c r="E9" i="53"/>
  <c r="E6" i="53"/>
  <c r="D15" i="53"/>
  <c r="D14" i="53"/>
  <c r="D13" i="53"/>
  <c r="D12" i="53"/>
  <c r="D11" i="53"/>
  <c r="D10" i="53"/>
  <c r="D9" i="53"/>
  <c r="D8" i="53"/>
  <c r="D7" i="53"/>
  <c r="E13" i="53"/>
  <c r="E11" i="53"/>
  <c r="E7" i="53"/>
  <c r="C15" i="53"/>
  <c r="C14" i="53"/>
  <c r="C13" i="53"/>
  <c r="C12" i="53"/>
  <c r="C11" i="53"/>
  <c r="C10" i="53"/>
  <c r="C9" i="53"/>
  <c r="C8" i="53"/>
  <c r="C7" i="53"/>
  <c r="E14" i="53"/>
  <c r="E10" i="53"/>
  <c r="E8" i="53"/>
  <c r="Q12" i="51"/>
  <c r="E10" i="51"/>
  <c r="M54" i="51"/>
  <c r="M53" i="51"/>
  <c r="M49" i="51"/>
  <c r="M50" i="51"/>
  <c r="M51" i="51"/>
  <c r="M55" i="51"/>
  <c r="M52" i="51"/>
  <c r="M56" i="51"/>
  <c r="M57" i="51"/>
  <c r="V15" i="53"/>
  <c r="V14" i="53"/>
  <c r="V13" i="53"/>
  <c r="V12" i="53"/>
  <c r="V11" i="53"/>
  <c r="V10" i="53"/>
  <c r="V9" i="53"/>
  <c r="V8" i="53"/>
  <c r="V7" i="53"/>
  <c r="W12" i="53"/>
  <c r="W7" i="53"/>
  <c r="W6" i="53"/>
  <c r="U15" i="53"/>
  <c r="U14" i="53"/>
  <c r="U13" i="53"/>
  <c r="U12" i="53"/>
  <c r="U11" i="53"/>
  <c r="U10" i="53"/>
  <c r="U9" i="53"/>
  <c r="U8" i="53"/>
  <c r="U7" i="53"/>
  <c r="W14" i="53"/>
  <c r="W13" i="53"/>
  <c r="W10" i="53"/>
  <c r="W9" i="53"/>
  <c r="T15" i="53"/>
  <c r="T14" i="53"/>
  <c r="T13" i="53"/>
  <c r="T12" i="53"/>
  <c r="T11" i="53"/>
  <c r="T10" i="53"/>
  <c r="T9" i="53"/>
  <c r="T8" i="53"/>
  <c r="T7" i="53"/>
  <c r="W15" i="53"/>
  <c r="W11" i="53"/>
  <c r="W8" i="53"/>
  <c r="J14" i="53"/>
  <c r="J10" i="53"/>
  <c r="I14" i="53"/>
  <c r="H14" i="53"/>
  <c r="K14" i="53"/>
  <c r="G44" i="51"/>
  <c r="AB18" i="44"/>
  <c r="G19" i="51" s="1"/>
  <c r="AB13" i="44"/>
  <c r="G14" i="51" s="1"/>
  <c r="G39" i="51"/>
  <c r="AB22" i="44"/>
  <c r="G23" i="51" s="1"/>
  <c r="AB17" i="44"/>
  <c r="G18" i="51" s="1"/>
  <c r="G45" i="51"/>
  <c r="G42" i="51"/>
  <c r="AB8" i="44"/>
  <c r="G9" i="51" s="1"/>
  <c r="AB27" i="44"/>
  <c r="G28" i="51" s="1"/>
  <c r="AB15" i="45"/>
  <c r="M16" i="51" s="1"/>
  <c r="AB36" i="44"/>
  <c r="G37" i="51" s="1"/>
  <c r="AB35" i="44"/>
  <c r="G36" i="51" s="1"/>
  <c r="G20" i="51"/>
  <c r="G41" i="51"/>
  <c r="AB5" i="44"/>
  <c r="G6" i="51" s="1"/>
  <c r="AB32" i="44"/>
  <c r="G33" i="51" s="1"/>
  <c r="AB11" i="44"/>
  <c r="G12" i="51" s="1"/>
  <c r="AB14" i="44"/>
  <c r="G15" i="51" s="1"/>
  <c r="M20" i="51"/>
  <c r="M30" i="51"/>
  <c r="AB31" i="44"/>
  <c r="G32" i="51" s="1"/>
  <c r="AB34" i="44"/>
  <c r="G35" i="51" s="1"/>
  <c r="AB37" i="44"/>
  <c r="G38" i="51" s="1"/>
  <c r="AB20" i="44"/>
  <c r="G21" i="51" s="1"/>
  <c r="M23" i="51"/>
  <c r="AB15" i="44"/>
  <c r="G16" i="51" s="1"/>
  <c r="AB24" i="44"/>
  <c r="G25" i="51" s="1"/>
  <c r="G40" i="51"/>
  <c r="AB10" i="44"/>
  <c r="G11" i="51" s="1"/>
  <c r="AB21" i="44"/>
  <c r="G22" i="51" s="1"/>
  <c r="AB16" i="44"/>
  <c r="G17" i="51" s="1"/>
  <c r="M24" i="51"/>
  <c r="AB10" i="45"/>
  <c r="M11" i="51" s="1"/>
  <c r="M42" i="51"/>
  <c r="S20" i="51"/>
  <c r="AB6" i="44"/>
  <c r="G7" i="51" s="1"/>
  <c r="AB7" i="44"/>
  <c r="G8" i="51" s="1"/>
  <c r="AB29" i="44"/>
  <c r="G30" i="51" s="1"/>
  <c r="M26" i="51"/>
  <c r="AB23" i="44"/>
  <c r="G24" i="51" s="1"/>
  <c r="AB9" i="44"/>
  <c r="G10" i="51" s="1"/>
  <c r="AB28" i="44"/>
  <c r="G29" i="51" s="1"/>
  <c r="A42" i="51"/>
  <c r="Z22" i="43"/>
  <c r="A23" i="51" s="1"/>
  <c r="A40" i="51"/>
  <c r="A31" i="51"/>
  <c r="Z25" i="43"/>
  <c r="A26" i="51" s="1"/>
  <c r="S32" i="51"/>
  <c r="S16" i="51"/>
  <c r="S43" i="51"/>
  <c r="S24" i="51"/>
  <c r="S41" i="51"/>
  <c r="S23" i="51"/>
  <c r="S29" i="51"/>
  <c r="AB9" i="46"/>
  <c r="S10" i="51" s="1"/>
  <c r="AB7" i="46"/>
  <c r="S8" i="51" s="1"/>
  <c r="S15" i="51"/>
  <c r="S37" i="51"/>
  <c r="S27" i="51"/>
  <c r="AB16" i="45"/>
  <c r="M17" i="51" s="1"/>
  <c r="AB13" i="45"/>
  <c r="M14" i="51" s="1"/>
  <c r="M44" i="51"/>
  <c r="M45" i="51"/>
  <c r="M34" i="51"/>
  <c r="AB9" i="45"/>
  <c r="M10" i="51" s="1"/>
  <c r="AB8" i="45"/>
  <c r="M9" i="51" s="1"/>
  <c r="M33" i="51"/>
  <c r="M43" i="51"/>
  <c r="M36" i="51"/>
  <c r="M29" i="51"/>
  <c r="M28" i="51"/>
  <c r="Z13" i="43"/>
  <c r="A14" i="51" s="1"/>
  <c r="Z8" i="43"/>
  <c r="A9" i="51" s="1"/>
  <c r="Z18" i="43"/>
  <c r="A19" i="51" s="1"/>
  <c r="A39" i="51"/>
  <c r="Z5" i="43"/>
  <c r="A6" i="51" s="1"/>
  <c r="A45" i="51"/>
  <c r="Z19" i="43"/>
  <c r="A20" i="51" s="1"/>
  <c r="A41" i="51"/>
  <c r="A35" i="51"/>
  <c r="Z26" i="43"/>
  <c r="A27" i="51" s="1"/>
  <c r="Z17" i="43"/>
  <c r="A18" i="51" s="1"/>
  <c r="Z7" i="43"/>
  <c r="A8" i="51" s="1"/>
  <c r="Z16" i="43"/>
  <c r="A17" i="51" s="1"/>
  <c r="Z9" i="43"/>
  <c r="A10" i="51" s="1"/>
  <c r="A34" i="51"/>
  <c r="Z20" i="43"/>
  <c r="A21" i="51" s="1"/>
  <c r="Z12" i="43"/>
  <c r="A13" i="51" s="1"/>
  <c r="Z14" i="43"/>
  <c r="A15" i="51" s="1"/>
  <c r="Z23" i="43"/>
  <c r="A24" i="51" s="1"/>
  <c r="A33" i="51"/>
  <c r="G43" i="51"/>
  <c r="AB12" i="44"/>
  <c r="G13" i="51" s="1"/>
  <c r="AB25" i="44"/>
  <c r="G26" i="51" s="1"/>
  <c r="AB30" i="44"/>
  <c r="G31" i="51" s="1"/>
  <c r="AB33" i="44"/>
  <c r="G34" i="51" s="1"/>
  <c r="AB26" i="44"/>
  <c r="G27" i="51" s="1"/>
  <c r="S25" i="51"/>
  <c r="S26" i="51"/>
  <c r="S42" i="51"/>
  <c r="S13" i="51"/>
  <c r="S14" i="51"/>
  <c r="AB6" i="46"/>
  <c r="S7" i="51" s="1"/>
  <c r="S21" i="51"/>
  <c r="S31" i="51"/>
  <c r="S44" i="51"/>
  <c r="AB8" i="46"/>
  <c r="S9" i="51" s="1"/>
  <c r="S33" i="51"/>
  <c r="AB5" i="46"/>
  <c r="S6" i="51" s="1"/>
  <c r="S22" i="51"/>
  <c r="S18" i="51"/>
  <c r="S36" i="51"/>
  <c r="S19" i="51"/>
  <c r="S30" i="51"/>
  <c r="S34" i="51"/>
  <c r="S40" i="51"/>
  <c r="AB11" i="46"/>
  <c r="S12" i="51" s="1"/>
  <c r="AB10" i="46"/>
  <c r="S11" i="51" s="1"/>
  <c r="S17" i="51"/>
  <c r="S35" i="51"/>
  <c r="S39" i="51"/>
  <c r="S38" i="51"/>
  <c r="S45" i="51"/>
  <c r="S28" i="51"/>
  <c r="AB17" i="45"/>
  <c r="M18" i="51" s="1"/>
  <c r="AB7" i="45"/>
  <c r="M8" i="51" s="1"/>
  <c r="M21" i="51"/>
  <c r="AB11" i="45"/>
  <c r="M12" i="51" s="1"/>
  <c r="M27" i="51"/>
  <c r="M22" i="51"/>
  <c r="M31" i="51"/>
  <c r="M38" i="51"/>
  <c r="AB12" i="45"/>
  <c r="M13" i="51" s="1"/>
  <c r="M35" i="51"/>
  <c r="AB6" i="45"/>
  <c r="M7" i="51" s="1"/>
  <c r="AB5" i="45"/>
  <c r="M6" i="51" s="1"/>
  <c r="AB14" i="45"/>
  <c r="M15" i="51" s="1"/>
  <c r="AB18" i="45"/>
  <c r="M19" i="51" s="1"/>
  <c r="M39" i="51"/>
  <c r="M32" i="51"/>
  <c r="M25" i="51"/>
  <c r="M40" i="51"/>
  <c r="M37" i="51"/>
  <c r="M41" i="51"/>
  <c r="A44" i="51"/>
  <c r="Z21" i="43"/>
  <c r="A22" i="51" s="1"/>
  <c r="Z29" i="43"/>
  <c r="A30" i="51" s="1"/>
  <c r="A32" i="51"/>
  <c r="Z6" i="43"/>
  <c r="A7" i="51" s="1"/>
  <c r="Z11" i="43"/>
  <c r="A12" i="51" s="1"/>
  <c r="Z27" i="43"/>
  <c r="A28" i="51" s="1"/>
  <c r="A37" i="51"/>
  <c r="Z15" i="43"/>
  <c r="A16" i="51" s="1"/>
  <c r="Z24" i="43"/>
  <c r="A25" i="51" s="1"/>
  <c r="Z10" i="43"/>
  <c r="A11" i="51" s="1"/>
  <c r="Z28" i="43"/>
  <c r="A29" i="51" s="1"/>
  <c r="A43" i="51"/>
  <c r="A38" i="51"/>
  <c r="A36" i="51"/>
  <c r="Q6" i="53" l="1"/>
  <c r="J13" i="53"/>
  <c r="K7" i="53"/>
  <c r="I7" i="53"/>
  <c r="H7" i="53"/>
  <c r="J7" i="53"/>
  <c r="I10" i="53"/>
  <c r="H15" i="53"/>
  <c r="K6" i="53"/>
  <c r="K15" i="53"/>
  <c r="H11" i="53"/>
  <c r="H12" i="53"/>
  <c r="K8" i="53"/>
  <c r="J15" i="53"/>
  <c r="K10" i="53"/>
  <c r="H9" i="53"/>
  <c r="H13" i="53"/>
  <c r="K11" i="53"/>
  <c r="I8" i="53"/>
  <c r="I12" i="53"/>
  <c r="K9" i="53"/>
  <c r="J8" i="53"/>
  <c r="J12" i="53"/>
  <c r="H8" i="53"/>
  <c r="I11" i="53"/>
  <c r="I15" i="53"/>
  <c r="J11" i="53"/>
  <c r="H10" i="53"/>
  <c r="K13" i="53"/>
  <c r="I9" i="53"/>
  <c r="I13" i="53"/>
  <c r="K12" i="53"/>
  <c r="J9" i="53"/>
  <c r="D27" i="47"/>
  <c r="C26" i="47"/>
  <c r="C27" i="47"/>
  <c r="B26" i="47"/>
  <c r="B27" i="47"/>
  <c r="D26" i="47"/>
  <c r="Q7" i="53"/>
  <c r="Q8" i="53"/>
  <c r="Q9" i="53"/>
  <c r="Q12" i="53"/>
  <c r="Q11" i="53"/>
  <c r="Q10" i="53"/>
  <c r="Q14" i="53"/>
  <c r="Q15" i="53"/>
  <c r="Q13" i="53"/>
  <c r="C27" i="48"/>
  <c r="C5" i="48" s="1"/>
  <c r="I49" i="51" s="1"/>
  <c r="I6" i="53" s="1"/>
  <c r="B26" i="48"/>
  <c r="B11" i="48" s="1"/>
  <c r="H55" i="51" s="1"/>
  <c r="C26" i="48"/>
  <c r="C11" i="48" s="1"/>
  <c r="I55" i="51" s="1"/>
  <c r="B27" i="48"/>
  <c r="B5" i="48" s="1"/>
  <c r="H49" i="51" s="1"/>
  <c r="H6" i="53" s="1"/>
  <c r="D27" i="48"/>
  <c r="D5" i="48" s="1"/>
  <c r="J49" i="51" s="1"/>
  <c r="J6" i="53" s="1"/>
  <c r="D26" i="48"/>
  <c r="D11" i="48" s="1"/>
  <c r="J55" i="51" s="1"/>
  <c r="C27" i="50"/>
  <c r="B26" i="50"/>
  <c r="B27" i="50"/>
  <c r="D27" i="50"/>
  <c r="D26" i="50"/>
  <c r="C26" i="50"/>
  <c r="D26" i="49"/>
  <c r="D12" i="49" s="1"/>
  <c r="B27" i="49"/>
  <c r="B13" i="49" s="1"/>
  <c r="N57" i="51" s="1"/>
  <c r="N14" i="53" s="1"/>
  <c r="D27" i="49"/>
  <c r="D13" i="49" s="1"/>
  <c r="P57" i="51" s="1"/>
  <c r="P14" i="53" s="1"/>
  <c r="C26" i="49"/>
  <c r="C12" i="49" s="1"/>
  <c r="C27" i="49"/>
  <c r="C13" i="49" s="1"/>
  <c r="O57" i="51" s="1"/>
  <c r="O14" i="53" s="1"/>
  <c r="B26" i="49"/>
  <c r="B12" i="49" s="1"/>
  <c r="K37" i="53"/>
  <c r="W42" i="53"/>
  <c r="W38" i="53"/>
  <c r="W34" i="53"/>
  <c r="W30" i="53"/>
  <c r="W26" i="53"/>
  <c r="W23" i="53"/>
  <c r="W20" i="53"/>
  <c r="W16" i="53"/>
  <c r="W35" i="53"/>
  <c r="W17" i="53"/>
  <c r="W45" i="53"/>
  <c r="W41" i="53"/>
  <c r="W37" i="53"/>
  <c r="W33" i="53"/>
  <c r="W29" i="53"/>
  <c r="T26" i="53"/>
  <c r="W22" i="53"/>
  <c r="W19" i="53"/>
  <c r="U16" i="53"/>
  <c r="W24" i="53"/>
  <c r="W44" i="53"/>
  <c r="W40" i="53"/>
  <c r="W36" i="53"/>
  <c r="W32" i="53"/>
  <c r="W28" i="53"/>
  <c r="W25" i="53"/>
  <c r="T22" i="53"/>
  <c r="W18" i="53"/>
  <c r="W43" i="53"/>
  <c r="W39" i="53"/>
  <c r="W31" i="53"/>
  <c r="W27" i="53"/>
  <c r="W21" i="53"/>
  <c r="T43" i="53"/>
  <c r="U22" i="53"/>
  <c r="U43" i="53"/>
  <c r="U35" i="53"/>
  <c r="U29" i="53"/>
  <c r="V20" i="53"/>
  <c r="V42" i="53"/>
  <c r="U24" i="53"/>
  <c r="V41" i="53"/>
  <c r="T32" i="53"/>
  <c r="V27" i="53"/>
  <c r="T37" i="53"/>
  <c r="U20" i="53"/>
  <c r="T35" i="53"/>
  <c r="U18" i="53"/>
  <c r="U44" i="53"/>
  <c r="T44" i="53"/>
  <c r="V37" i="53"/>
  <c r="U38" i="53"/>
  <c r="T24" i="53"/>
  <c r="T18" i="53"/>
  <c r="T45" i="53"/>
  <c r="V26" i="53"/>
  <c r="V36" i="53"/>
  <c r="V30" i="53"/>
  <c r="U41" i="53"/>
  <c r="U27" i="53"/>
  <c r="T19" i="53"/>
  <c r="V38" i="53"/>
  <c r="T21" i="53"/>
  <c r="V39" i="53"/>
  <c r="T38" i="53"/>
  <c r="T30" i="53"/>
  <c r="U25" i="53"/>
  <c r="U19" i="53"/>
  <c r="U32" i="53"/>
  <c r="T27" i="53"/>
  <c r="V34" i="53"/>
  <c r="V43" i="53"/>
  <c r="V35" i="53"/>
  <c r="U34" i="53"/>
  <c r="V21" i="53"/>
  <c r="V17" i="53"/>
  <c r="U40" i="53"/>
  <c r="V23" i="53"/>
  <c r="U45" i="53"/>
  <c r="U37" i="53"/>
  <c r="T23" i="53"/>
  <c r="T29" i="53"/>
  <c r="V45" i="53"/>
  <c r="T28" i="53"/>
  <c r="T41" i="53"/>
  <c r="T39" i="53"/>
  <c r="T40" i="53"/>
  <c r="V25" i="53"/>
  <c r="T31" i="53"/>
  <c r="T17" i="53"/>
  <c r="U39" i="53"/>
  <c r="U33" i="53"/>
  <c r="V24" i="53"/>
  <c r="V16" i="53"/>
  <c r="T33" i="53"/>
  <c r="V40" i="53"/>
  <c r="T25" i="53"/>
  <c r="T36" i="53"/>
  <c r="V29" i="53"/>
  <c r="U17" i="53"/>
  <c r="U28" i="53"/>
  <c r="V44" i="53"/>
  <c r="U26" i="53"/>
  <c r="V22" i="53"/>
  <c r="T42" i="53"/>
  <c r="V33" i="53"/>
  <c r="U30" i="53"/>
  <c r="T20" i="53"/>
  <c r="T16" i="53"/>
  <c r="U36" i="53"/>
  <c r="V18" i="53"/>
  <c r="V28" i="53"/>
  <c r="U31" i="53"/>
  <c r="V32" i="53"/>
  <c r="T34" i="53"/>
  <c r="U21" i="53"/>
  <c r="U23" i="53"/>
  <c r="U42" i="53"/>
  <c r="V19" i="53"/>
  <c r="V31" i="53"/>
  <c r="D25" i="49"/>
  <c r="D5" i="49" s="1"/>
  <c r="Q45" i="53"/>
  <c r="Q41" i="53"/>
  <c r="Q37" i="53"/>
  <c r="Q33" i="53"/>
  <c r="Q29" i="53"/>
  <c r="Q25" i="53"/>
  <c r="Q21" i="53"/>
  <c r="Q17" i="53"/>
  <c r="Q44" i="53"/>
  <c r="Q40" i="53"/>
  <c r="Q36" i="53"/>
  <c r="Q32" i="53"/>
  <c r="Q28" i="53"/>
  <c r="Q24" i="53"/>
  <c r="Q20" i="53"/>
  <c r="Q16" i="53"/>
  <c r="Q43" i="53"/>
  <c r="Q39" i="53"/>
  <c r="Q35" i="53"/>
  <c r="Q31" i="53"/>
  <c r="Q27" i="53"/>
  <c r="Q23" i="53"/>
  <c r="Q19" i="53"/>
  <c r="Q42" i="53"/>
  <c r="Q38" i="53"/>
  <c r="Q34" i="53"/>
  <c r="Q30" i="53"/>
  <c r="Q26" i="53"/>
  <c r="Q22" i="53"/>
  <c r="Q18" i="53"/>
  <c r="O44" i="53"/>
  <c r="O25" i="53"/>
  <c r="O35" i="53"/>
  <c r="P44" i="53"/>
  <c r="N39" i="53"/>
  <c r="N33" i="53"/>
  <c r="P28" i="53"/>
  <c r="P23" i="53"/>
  <c r="N18" i="53"/>
  <c r="P42" i="53"/>
  <c r="O32" i="53"/>
  <c r="O37" i="53"/>
  <c r="O24" i="53"/>
  <c r="O16" i="53"/>
  <c r="N42" i="53"/>
  <c r="N38" i="53"/>
  <c r="N34" i="53"/>
  <c r="N30" i="53"/>
  <c r="P26" i="53"/>
  <c r="O40" i="53"/>
  <c r="O21" i="53"/>
  <c r="O27" i="53"/>
  <c r="N43" i="53"/>
  <c r="N37" i="53"/>
  <c r="P32" i="53"/>
  <c r="N27" i="53"/>
  <c r="N22" i="53"/>
  <c r="P17" i="53"/>
  <c r="P34" i="53"/>
  <c r="O39" i="53"/>
  <c r="O42" i="53"/>
  <c r="O28" i="53"/>
  <c r="O33" i="53"/>
  <c r="O22" i="53"/>
  <c r="P45" i="53"/>
  <c r="P41" i="53"/>
  <c r="P37" i="53"/>
  <c r="P33" i="53"/>
  <c r="P29" i="53"/>
  <c r="N25" i="53"/>
  <c r="N21" i="53"/>
  <c r="N17" i="53"/>
  <c r="P38" i="53"/>
  <c r="O34" i="53"/>
  <c r="O17" i="53"/>
  <c r="O19" i="53"/>
  <c r="N41" i="53"/>
  <c r="P36" i="53"/>
  <c r="N31" i="53"/>
  <c r="N26" i="53"/>
  <c r="P21" i="53"/>
  <c r="N24" i="53"/>
  <c r="O31" i="53"/>
  <c r="O38" i="53"/>
  <c r="O45" i="53"/>
  <c r="O29" i="53"/>
  <c r="O20" i="53"/>
  <c r="N44" i="53"/>
  <c r="N40" i="53"/>
  <c r="N36" i="53"/>
  <c r="N32" i="53"/>
  <c r="N28" i="53"/>
  <c r="P24" i="53"/>
  <c r="P20" i="53"/>
  <c r="P16" i="53"/>
  <c r="P30" i="53"/>
  <c r="O30" i="53"/>
  <c r="O43" i="53"/>
  <c r="N45" i="53"/>
  <c r="P40" i="53"/>
  <c r="N35" i="53"/>
  <c r="N29" i="53"/>
  <c r="P25" i="53"/>
  <c r="P19" i="53"/>
  <c r="N16" i="53"/>
  <c r="O23" i="53"/>
  <c r="O36" i="53"/>
  <c r="O41" i="53"/>
  <c r="O26" i="53"/>
  <c r="O18" i="53"/>
  <c r="P43" i="53"/>
  <c r="P39" i="53"/>
  <c r="P35" i="53"/>
  <c r="P31" i="53"/>
  <c r="P27" i="53"/>
  <c r="N23" i="53"/>
  <c r="N19" i="53"/>
  <c r="N20" i="53"/>
  <c r="P22" i="53"/>
  <c r="P18" i="53"/>
  <c r="E44" i="53"/>
  <c r="E45" i="53"/>
  <c r="D44" i="53"/>
  <c r="B44" i="53"/>
  <c r="E41" i="53"/>
  <c r="C45" i="53"/>
  <c r="B45" i="53"/>
  <c r="D45" i="53"/>
  <c r="C44" i="53"/>
  <c r="B23" i="47"/>
  <c r="B52" i="51" s="1"/>
  <c r="B19" i="53"/>
  <c r="B23" i="53"/>
  <c r="B27" i="53"/>
  <c r="B33" i="53"/>
  <c r="B37" i="53"/>
  <c r="B41" i="53"/>
  <c r="C17" i="53"/>
  <c r="C21" i="53"/>
  <c r="C25" i="53"/>
  <c r="C29" i="53"/>
  <c r="C33" i="53"/>
  <c r="C37" i="53"/>
  <c r="C41" i="53"/>
  <c r="D16" i="53"/>
  <c r="D20" i="53"/>
  <c r="D24" i="53"/>
  <c r="D28" i="53"/>
  <c r="D32" i="53"/>
  <c r="D36" i="53"/>
  <c r="D40" i="53"/>
  <c r="E18" i="53"/>
  <c r="E22" i="53"/>
  <c r="E26" i="53"/>
  <c r="E30" i="53"/>
  <c r="E34" i="53"/>
  <c r="E38" i="53"/>
  <c r="E42" i="53"/>
  <c r="C24" i="47"/>
  <c r="C56" i="51" s="1"/>
  <c r="B16" i="53"/>
  <c r="B20" i="53"/>
  <c r="B24" i="53"/>
  <c r="B29" i="53"/>
  <c r="B34" i="53"/>
  <c r="B38" i="53"/>
  <c r="B42" i="53"/>
  <c r="C18" i="53"/>
  <c r="C22" i="53"/>
  <c r="C26" i="53"/>
  <c r="C30" i="53"/>
  <c r="C34" i="53"/>
  <c r="C38" i="53"/>
  <c r="C42" i="53"/>
  <c r="B28" i="53"/>
  <c r="D17" i="53"/>
  <c r="D21" i="53"/>
  <c r="D25" i="53"/>
  <c r="D29" i="53"/>
  <c r="D33" i="53"/>
  <c r="D37" i="53"/>
  <c r="D41" i="53"/>
  <c r="E19" i="53"/>
  <c r="E23" i="53"/>
  <c r="E27" i="53"/>
  <c r="E31" i="53"/>
  <c r="E35" i="53"/>
  <c r="E39" i="53"/>
  <c r="E43" i="53"/>
  <c r="B17" i="53"/>
  <c r="B21" i="53"/>
  <c r="B25" i="53"/>
  <c r="B31" i="53"/>
  <c r="B35" i="53"/>
  <c r="B39" i="53"/>
  <c r="B43" i="53"/>
  <c r="C19" i="53"/>
  <c r="C23" i="53"/>
  <c r="C27" i="53"/>
  <c r="C31" i="53"/>
  <c r="C35" i="53"/>
  <c r="C39" i="53"/>
  <c r="C43" i="53"/>
  <c r="D18" i="53"/>
  <c r="D22" i="53"/>
  <c r="D26" i="53"/>
  <c r="D30" i="53"/>
  <c r="D34" i="53"/>
  <c r="D38" i="53"/>
  <c r="D42" i="53"/>
  <c r="E16" i="53"/>
  <c r="E20" i="53"/>
  <c r="E24" i="53"/>
  <c r="E28" i="53"/>
  <c r="E32" i="53"/>
  <c r="E36" i="53"/>
  <c r="E40" i="53"/>
  <c r="B18" i="53"/>
  <c r="B22" i="53"/>
  <c r="B26" i="53"/>
  <c r="B32" i="53"/>
  <c r="B36" i="53"/>
  <c r="B40" i="53"/>
  <c r="C16" i="53"/>
  <c r="C20" i="53"/>
  <c r="C24" i="53"/>
  <c r="C28" i="53"/>
  <c r="C32" i="53"/>
  <c r="C36" i="53"/>
  <c r="C40" i="53"/>
  <c r="D19" i="53"/>
  <c r="D23" i="53"/>
  <c r="D27" i="53"/>
  <c r="D31" i="53"/>
  <c r="D35" i="53"/>
  <c r="D39" i="53"/>
  <c r="D43" i="53"/>
  <c r="B30" i="53"/>
  <c r="E17" i="53"/>
  <c r="E21" i="53"/>
  <c r="E25" i="53"/>
  <c r="E29" i="53"/>
  <c r="E33" i="53"/>
  <c r="E37" i="53"/>
  <c r="I26" i="53"/>
  <c r="H39" i="53"/>
  <c r="K26" i="53"/>
  <c r="H21" i="53"/>
  <c r="H45" i="53"/>
  <c r="I30" i="53"/>
  <c r="I40" i="53"/>
  <c r="I44" i="53"/>
  <c r="H41" i="53"/>
  <c r="J29" i="53"/>
  <c r="J40" i="53"/>
  <c r="J44" i="53"/>
  <c r="H43" i="53"/>
  <c r="K30" i="53"/>
  <c r="K40" i="53"/>
  <c r="K44" i="53"/>
  <c r="H42" i="53"/>
  <c r="I43" i="53"/>
  <c r="J39" i="53"/>
  <c r="J43" i="53"/>
  <c r="K39" i="53"/>
  <c r="H33" i="53"/>
  <c r="I18" i="53"/>
  <c r="I34" i="53"/>
  <c r="I41" i="53"/>
  <c r="I45" i="53"/>
  <c r="H44" i="53"/>
  <c r="J33" i="53"/>
  <c r="J41" i="53"/>
  <c r="J45" i="53"/>
  <c r="K18" i="53"/>
  <c r="K34" i="53"/>
  <c r="K41" i="53"/>
  <c r="K45" i="53"/>
  <c r="I39" i="53"/>
  <c r="J25" i="53"/>
  <c r="H36" i="53"/>
  <c r="K43" i="53"/>
  <c r="H40" i="53"/>
  <c r="I22" i="53"/>
  <c r="I38" i="53"/>
  <c r="I42" i="53"/>
  <c r="H28" i="53"/>
  <c r="J21" i="53"/>
  <c r="J37" i="53"/>
  <c r="J42" i="53"/>
  <c r="H22" i="53"/>
  <c r="K22" i="53"/>
  <c r="K38" i="53"/>
  <c r="K42" i="53"/>
  <c r="C25" i="48"/>
  <c r="C12" i="48" s="1"/>
  <c r="I56" i="51" s="1"/>
  <c r="B22" i="48"/>
  <c r="B7" i="48" s="1"/>
  <c r="H51" i="51" s="1"/>
  <c r="H24" i="53"/>
  <c r="H35" i="53"/>
  <c r="C22" i="48"/>
  <c r="C7" i="48" s="1"/>
  <c r="I51" i="51" s="1"/>
  <c r="I19" i="53"/>
  <c r="I23" i="53"/>
  <c r="I27" i="53"/>
  <c r="I31" i="53"/>
  <c r="I35" i="53"/>
  <c r="D20" i="48"/>
  <c r="D14" i="48" s="1"/>
  <c r="J58" i="51" s="1"/>
  <c r="H20" i="53"/>
  <c r="H31" i="53"/>
  <c r="C21" i="48"/>
  <c r="C10" i="48" s="1"/>
  <c r="I54" i="51" s="1"/>
  <c r="J18" i="53"/>
  <c r="J22" i="53"/>
  <c r="J26" i="53"/>
  <c r="J30" i="53"/>
  <c r="J34" i="53"/>
  <c r="J38" i="53"/>
  <c r="D24" i="48"/>
  <c r="D13" i="48" s="1"/>
  <c r="J57" i="51" s="1"/>
  <c r="H25" i="53"/>
  <c r="B23" i="48"/>
  <c r="B8" i="48" s="1"/>
  <c r="H52" i="51" s="1"/>
  <c r="K19" i="53"/>
  <c r="K23" i="53"/>
  <c r="K27" i="53"/>
  <c r="K31" i="53"/>
  <c r="K35" i="53"/>
  <c r="H17" i="53"/>
  <c r="J17" i="53"/>
  <c r="D21" i="48"/>
  <c r="D10" i="48" s="1"/>
  <c r="J54" i="51" s="1"/>
  <c r="H27" i="53"/>
  <c r="H38" i="53"/>
  <c r="B18" i="48"/>
  <c r="B9" i="48" s="1"/>
  <c r="H53" i="51" s="1"/>
  <c r="D23" i="48"/>
  <c r="D8" i="48" s="1"/>
  <c r="J52" i="51" s="1"/>
  <c r="I16" i="53"/>
  <c r="I20" i="53"/>
  <c r="I24" i="53"/>
  <c r="I28" i="53"/>
  <c r="I32" i="53"/>
  <c r="I36" i="53"/>
  <c r="C23" i="48"/>
  <c r="C8" i="48" s="1"/>
  <c r="I52" i="51" s="1"/>
  <c r="H23" i="53"/>
  <c r="H34" i="53"/>
  <c r="D22" i="48"/>
  <c r="D7" i="48" s="1"/>
  <c r="J51" i="51" s="1"/>
  <c r="J19" i="53"/>
  <c r="J23" i="53"/>
  <c r="J27" i="53"/>
  <c r="J31" i="53"/>
  <c r="J35" i="53"/>
  <c r="H16" i="53"/>
  <c r="H29" i="53"/>
  <c r="B19" i="48"/>
  <c r="B6" i="48" s="1"/>
  <c r="H50" i="51" s="1"/>
  <c r="C24" i="48"/>
  <c r="C13" i="48" s="1"/>
  <c r="I57" i="51" s="1"/>
  <c r="K16" i="53"/>
  <c r="K20" i="53"/>
  <c r="K24" i="53"/>
  <c r="K28" i="53"/>
  <c r="K32" i="53"/>
  <c r="K36" i="53"/>
  <c r="C18" i="48"/>
  <c r="C9" i="48" s="1"/>
  <c r="I53" i="51" s="1"/>
  <c r="B21" i="48"/>
  <c r="B10" i="48" s="1"/>
  <c r="H54" i="51" s="1"/>
  <c r="C19" i="48"/>
  <c r="C6" i="48" s="1"/>
  <c r="I50" i="51" s="1"/>
  <c r="B20" i="48"/>
  <c r="B14" i="48" s="1"/>
  <c r="H58" i="51" s="1"/>
  <c r="H18" i="53"/>
  <c r="H30" i="53"/>
  <c r="D19" i="48"/>
  <c r="D6" i="48" s="1"/>
  <c r="J50" i="51" s="1"/>
  <c r="B25" i="48"/>
  <c r="B12" i="48" s="1"/>
  <c r="H56" i="51" s="1"/>
  <c r="I17" i="53"/>
  <c r="I21" i="53"/>
  <c r="I25" i="53"/>
  <c r="I29" i="53"/>
  <c r="I33" i="53"/>
  <c r="I37" i="53"/>
  <c r="H26" i="53"/>
  <c r="H37" i="53"/>
  <c r="D18" i="48"/>
  <c r="D9" i="48" s="1"/>
  <c r="J53" i="51" s="1"/>
  <c r="B24" i="48"/>
  <c r="B13" i="48" s="1"/>
  <c r="H57" i="51" s="1"/>
  <c r="J16" i="53"/>
  <c r="J20" i="53"/>
  <c r="J24" i="53"/>
  <c r="J28" i="53"/>
  <c r="J32" i="53"/>
  <c r="J36" i="53"/>
  <c r="H19" i="53"/>
  <c r="H32" i="53"/>
  <c r="C20" i="48"/>
  <c r="C14" i="48" s="1"/>
  <c r="I58" i="51" s="1"/>
  <c r="D25" i="48"/>
  <c r="D12" i="48" s="1"/>
  <c r="J56" i="51" s="1"/>
  <c r="K17" i="53"/>
  <c r="K21" i="53"/>
  <c r="K25" i="53"/>
  <c r="K29" i="53"/>
  <c r="K33" i="53"/>
  <c r="C19" i="47"/>
  <c r="C49" i="51" s="1"/>
  <c r="C6" i="53" s="1"/>
  <c r="B21" i="47"/>
  <c r="B50" i="51" s="1"/>
  <c r="D20" i="47"/>
  <c r="D54" i="51" s="1"/>
  <c r="D22" i="47"/>
  <c r="D55" i="51" s="1"/>
  <c r="C20" i="47"/>
  <c r="C54" i="51" s="1"/>
  <c r="D25" i="47"/>
  <c r="D53" i="51" s="1"/>
  <c r="B19" i="47"/>
  <c r="B49" i="51" s="1"/>
  <c r="B6" i="53" s="1"/>
  <c r="D19" i="47"/>
  <c r="D49" i="51" s="1"/>
  <c r="D6" i="53" s="1"/>
  <c r="C22" i="47"/>
  <c r="C55" i="51" s="1"/>
  <c r="D24" i="47"/>
  <c r="D56" i="51" s="1"/>
  <c r="B24" i="47"/>
  <c r="B56" i="51" s="1"/>
  <c r="D21" i="47"/>
  <c r="D50" i="51" s="1"/>
  <c r="D18" i="47"/>
  <c r="D51" i="51" s="1"/>
  <c r="C23" i="47"/>
  <c r="C52" i="51" s="1"/>
  <c r="D23" i="47"/>
  <c r="D52" i="51" s="1"/>
  <c r="B20" i="47"/>
  <c r="B54" i="51" s="1"/>
  <c r="C25" i="47"/>
  <c r="C53" i="51" s="1"/>
  <c r="B18" i="47"/>
  <c r="B51" i="51" s="1"/>
  <c r="C18" i="47"/>
  <c r="C51" i="51" s="1"/>
  <c r="B25" i="47"/>
  <c r="B53" i="51" s="1"/>
  <c r="C21" i="47"/>
  <c r="C50" i="51" s="1"/>
  <c r="B22" i="47"/>
  <c r="B55" i="51" s="1"/>
  <c r="B22" i="50"/>
  <c r="B18" i="50"/>
  <c r="C18" i="50"/>
  <c r="B20" i="50"/>
  <c r="C25" i="50"/>
  <c r="D21" i="50"/>
  <c r="D19" i="50"/>
  <c r="B21" i="50"/>
  <c r="C21" i="50"/>
  <c r="B25" i="50"/>
  <c r="B23" i="50"/>
  <c r="C22" i="50"/>
  <c r="C23" i="50"/>
  <c r="D23" i="50"/>
  <c r="D22" i="50"/>
  <c r="B19" i="50"/>
  <c r="C24" i="50"/>
  <c r="C19" i="50"/>
  <c r="D24" i="50"/>
  <c r="D18" i="50"/>
  <c r="B24" i="50"/>
  <c r="C20" i="50"/>
  <c r="D25" i="50"/>
  <c r="D20" i="50"/>
  <c r="D24" i="49"/>
  <c r="D7" i="49" s="1"/>
  <c r="C19" i="49"/>
  <c r="B18" i="49"/>
  <c r="C23" i="49"/>
  <c r="D18" i="49"/>
  <c r="B22" i="49"/>
  <c r="B10" i="49" s="1"/>
  <c r="C18" i="49"/>
  <c r="D20" i="49"/>
  <c r="D19" i="49"/>
  <c r="B25" i="49"/>
  <c r="B5" i="49" s="1"/>
  <c r="B24" i="49"/>
  <c r="B7" i="49" s="1"/>
  <c r="D21" i="49"/>
  <c r="B21" i="49"/>
  <c r="B20" i="49"/>
  <c r="C25" i="49"/>
  <c r="C5" i="49" s="1"/>
  <c r="B23" i="49"/>
  <c r="C22" i="49"/>
  <c r="C10" i="49" s="1"/>
  <c r="C21" i="49"/>
  <c r="B19" i="49"/>
  <c r="C24" i="49"/>
  <c r="C7" i="49" s="1"/>
  <c r="D23" i="49"/>
  <c r="D22" i="49"/>
  <c r="D10" i="49" s="1"/>
  <c r="P54" i="51" s="1"/>
  <c r="P10" i="53" s="1"/>
  <c r="C20" i="49"/>
  <c r="D11" i="50" l="1"/>
  <c r="V55" i="51" s="1"/>
  <c r="D9" i="50"/>
  <c r="V53" i="51" s="1"/>
  <c r="C6" i="50"/>
  <c r="U50" i="51" s="1"/>
  <c r="C9" i="50"/>
  <c r="U53" i="51" s="1"/>
  <c r="D10" i="50"/>
  <c r="V54" i="51" s="1"/>
  <c r="D7" i="50"/>
  <c r="V51" i="51" s="1"/>
  <c r="B8" i="50"/>
  <c r="T52" i="51" s="1"/>
  <c r="V56" i="51"/>
  <c r="D5" i="50"/>
  <c r="V49" i="51" s="1"/>
  <c r="V6" i="53" s="1"/>
  <c r="C8" i="50"/>
  <c r="U52" i="51" s="1"/>
  <c r="T56" i="51"/>
  <c r="B5" i="50"/>
  <c r="T49" i="51" s="1"/>
  <c r="T6" i="53" s="1"/>
  <c r="C7" i="50"/>
  <c r="U51" i="51" s="1"/>
  <c r="B11" i="50"/>
  <c r="T55" i="51" s="1"/>
  <c r="B10" i="50"/>
  <c r="T54" i="51" s="1"/>
  <c r="U56" i="51"/>
  <c r="C5" i="50"/>
  <c r="U49" i="51" s="1"/>
  <c r="U6" i="53" s="1"/>
  <c r="C10" i="50"/>
  <c r="U54" i="51" s="1"/>
  <c r="D6" i="50"/>
  <c r="V50" i="51" s="1"/>
  <c r="D8" i="50"/>
  <c r="V52" i="51" s="1"/>
  <c r="B9" i="50"/>
  <c r="T53" i="51" s="1"/>
  <c r="C11" i="50"/>
  <c r="U55" i="51" s="1"/>
  <c r="B7" i="50"/>
  <c r="T51" i="51" s="1"/>
  <c r="B6" i="50"/>
  <c r="T50" i="51" s="1"/>
  <c r="D11" i="49"/>
  <c r="P55" i="51" s="1"/>
  <c r="P12" i="53" s="1"/>
  <c r="O56" i="51"/>
  <c r="O13" i="53" s="1"/>
  <c r="C8" i="49"/>
  <c r="O52" i="51" s="1"/>
  <c r="O8" i="53" s="1"/>
  <c r="N49" i="51"/>
  <c r="B14" i="49"/>
  <c r="N58" i="51" s="1"/>
  <c r="N7" i="53" s="1"/>
  <c r="O51" i="51"/>
  <c r="O11" i="53" s="1"/>
  <c r="C9" i="49"/>
  <c r="O53" i="51" s="1"/>
  <c r="N51" i="51"/>
  <c r="N11" i="53" s="1"/>
  <c r="B9" i="49"/>
  <c r="N53" i="51" s="1"/>
  <c r="P56" i="51"/>
  <c r="P13" i="53" s="1"/>
  <c r="D8" i="49"/>
  <c r="P52" i="51" s="1"/>
  <c r="P8" i="53" s="1"/>
  <c r="C11" i="49"/>
  <c r="O55" i="51" s="1"/>
  <c r="O12" i="53" s="1"/>
  <c r="N56" i="51"/>
  <c r="N13" i="53" s="1"/>
  <c r="B8" i="49"/>
  <c r="N52" i="51" s="1"/>
  <c r="N8" i="53" s="1"/>
  <c r="O49" i="51"/>
  <c r="C14" i="49"/>
  <c r="O58" i="51" s="1"/>
  <c r="O7" i="53" s="1"/>
  <c r="B6" i="49"/>
  <c r="N50" i="51" s="1"/>
  <c r="N9" i="53" s="1"/>
  <c r="C6" i="49"/>
  <c r="O50" i="51" s="1"/>
  <c r="O9" i="53" s="1"/>
  <c r="D6" i="49"/>
  <c r="P50" i="51" s="1"/>
  <c r="P9" i="53" s="1"/>
  <c r="N55" i="51"/>
  <c r="N12" i="53" s="1"/>
  <c r="P49" i="51"/>
  <c r="D14" i="49"/>
  <c r="P58" i="51" s="1"/>
  <c r="P7" i="53" s="1"/>
  <c r="P51" i="51"/>
  <c r="P11" i="53" s="1"/>
  <c r="D9" i="49"/>
  <c r="P53" i="51" s="1"/>
  <c r="N54" i="51"/>
  <c r="N10" i="53" s="1"/>
  <c r="O54" i="51"/>
  <c r="O10" i="53" s="1"/>
  <c r="N6" i="53" l="1"/>
  <c r="N15" i="53"/>
  <c r="O6" i="53"/>
  <c r="O15" i="53"/>
  <c r="P6" i="53"/>
  <c r="P15" i="53"/>
</calcChain>
</file>

<file path=xl/sharedStrings.xml><?xml version="1.0" encoding="utf-8"?>
<sst xmlns="http://schemas.openxmlformats.org/spreadsheetml/2006/main" count="567" uniqueCount="218">
  <si>
    <t>１審</t>
    <phoneticPr fontId="1"/>
  </si>
  <si>
    <t>２審</t>
  </si>
  <si>
    <t>３審</t>
  </si>
  <si>
    <t>４審</t>
  </si>
  <si>
    <t>難度</t>
    <phoneticPr fontId="1"/>
  </si>
  <si>
    <t>演技点</t>
    <phoneticPr fontId="1"/>
  </si>
  <si>
    <t>主審</t>
    <phoneticPr fontId="1"/>
  </si>
  <si>
    <t>跳躍点</t>
    <rPh sb="0" eb="2">
      <t>チョウヤク</t>
    </rPh>
    <rPh sb="2" eb="3">
      <t>テン</t>
    </rPh>
    <phoneticPr fontId="1"/>
  </si>
  <si>
    <t>移動審</t>
    <phoneticPr fontId="1"/>
  </si>
  <si>
    <t>Second time</t>
    <phoneticPr fontId="1"/>
  </si>
  <si>
    <t>First time</t>
    <phoneticPr fontId="1"/>
  </si>
  <si>
    <t>CLASS：</t>
    <phoneticPr fontId="5"/>
  </si>
  <si>
    <t>No.</t>
    <phoneticPr fontId="5"/>
  </si>
  <si>
    <t>順番</t>
    <rPh sb="0" eb="2">
      <t>ジュンバン</t>
    </rPh>
    <phoneticPr fontId="5"/>
  </si>
  <si>
    <t>ランク</t>
    <phoneticPr fontId="5"/>
  </si>
  <si>
    <t>名前</t>
    <rPh sb="0" eb="2">
      <t>ナマエ</t>
    </rPh>
    <phoneticPr fontId="5"/>
  </si>
  <si>
    <t>フリガナ</t>
  </si>
  <si>
    <t>フリガナ</t>
    <phoneticPr fontId="5"/>
  </si>
  <si>
    <t>所属</t>
    <rPh sb="0" eb="2">
      <t>ショゾク</t>
    </rPh>
    <phoneticPr fontId="5"/>
  </si>
  <si>
    <t>合計</t>
    <rPh sb="0" eb="2">
      <t>ゴウケイ</t>
    </rPh>
    <phoneticPr fontId="5"/>
  </si>
  <si>
    <t>１審</t>
  </si>
  <si>
    <t>演技点</t>
  </si>
  <si>
    <t>移動審</t>
  </si>
  <si>
    <t>難度</t>
  </si>
  <si>
    <t>有効得点</t>
    <rPh sb="0" eb="2">
      <t>ユウコウ</t>
    </rPh>
    <rPh sb="2" eb="4">
      <t>トクテン</t>
    </rPh>
    <phoneticPr fontId="5"/>
  </si>
  <si>
    <t>主審</t>
    <rPh sb="0" eb="2">
      <t>シュシン</t>
    </rPh>
    <phoneticPr fontId="1"/>
  </si>
  <si>
    <t>選手名</t>
    <rPh sb="0" eb="3">
      <t>センシュメイ</t>
    </rPh>
    <phoneticPr fontId="5"/>
  </si>
  <si>
    <t>所属チーム名</t>
    <rPh sb="0" eb="2">
      <t>ショゾク</t>
    </rPh>
    <rPh sb="5" eb="6">
      <t>メイ</t>
    </rPh>
    <phoneticPr fontId="5"/>
  </si>
  <si>
    <t>大会名称：</t>
    <rPh sb="0" eb="2">
      <t>タイカイ</t>
    </rPh>
    <rPh sb="2" eb="4">
      <t>メイショウ</t>
    </rPh>
    <phoneticPr fontId="5"/>
  </si>
  <si>
    <t>決勝条件</t>
    <rPh sb="0" eb="2">
      <t>ケッショウ</t>
    </rPh>
    <rPh sb="2" eb="4">
      <t>ジョウケン</t>
    </rPh>
    <phoneticPr fontId="5"/>
  </si>
  <si>
    <t>←予選のフッダーに設定</t>
    <rPh sb="1" eb="3">
      <t>ヨセン</t>
    </rPh>
    <rPh sb="9" eb="11">
      <t>セッテイ</t>
    </rPh>
    <phoneticPr fontId="1"/>
  </si>
  <si>
    <t>有効得点</t>
    <rPh sb="0" eb="2">
      <t>ユウコウ</t>
    </rPh>
    <rPh sb="2" eb="4">
      <t>トクテン</t>
    </rPh>
    <phoneticPr fontId="1"/>
  </si>
  <si>
    <t>予選
順位</t>
    <rPh sb="0" eb="2">
      <t>ヨセン</t>
    </rPh>
    <rPh sb="3" eb="5">
      <t>ジュンイ</t>
    </rPh>
    <phoneticPr fontId="1"/>
  </si>
  <si>
    <t>有効得点</t>
    <rPh sb="0" eb="4">
      <t>ユウコウトクテン</t>
    </rPh>
    <phoneticPr fontId="1"/>
  </si>
  <si>
    <t>順位</t>
    <rPh sb="0" eb="2">
      <t>ジュンイ</t>
    </rPh>
    <phoneticPr fontId="5"/>
  </si>
  <si>
    <t>順位表</t>
    <rPh sb="0" eb="2">
      <t>ジュンイ</t>
    </rPh>
    <rPh sb="2" eb="3">
      <t>ヒョウ</t>
    </rPh>
    <phoneticPr fontId="1"/>
  </si>
  <si>
    <t>H1</t>
  </si>
  <si>
    <t>H1</t>
    <phoneticPr fontId="1"/>
  </si>
  <si>
    <t>H2</t>
  </si>
  <si>
    <t>H2</t>
    <phoneticPr fontId="1"/>
  </si>
  <si>
    <t>H1</t>
    <phoneticPr fontId="1"/>
  </si>
  <si>
    <t>H2</t>
    <phoneticPr fontId="1"/>
  </si>
  <si>
    <t>(1～10位は決勝、11位以降は予選の得点)</t>
    <rPh sb="5" eb="6">
      <t>イ</t>
    </rPh>
    <rPh sb="7" eb="9">
      <t>ケッショウ</t>
    </rPh>
    <rPh sb="12" eb="13">
      <t>イ</t>
    </rPh>
    <rPh sb="13" eb="15">
      <t>イコウ</t>
    </rPh>
    <rPh sb="16" eb="18">
      <t>ヨセン</t>
    </rPh>
    <rPh sb="19" eb="21">
      <t>トクテン</t>
    </rPh>
    <phoneticPr fontId="1"/>
  </si>
  <si>
    <t>※決勝は上位10でリフレッシュスタート</t>
    <rPh sb="1" eb="3">
      <t>ケッショウ</t>
    </rPh>
    <rPh sb="4" eb="6">
      <t>ジョウイ</t>
    </rPh>
    <phoneticPr fontId="5"/>
  </si>
  <si>
    <t>C 女子</t>
    <rPh sb="2" eb="3">
      <t>オンナ</t>
    </rPh>
    <phoneticPr fontId="5"/>
  </si>
  <si>
    <t>B 女子</t>
    <rPh sb="2" eb="3">
      <t>オンナ</t>
    </rPh>
    <phoneticPr fontId="5"/>
  </si>
  <si>
    <t>A 女子</t>
    <rPh sb="2" eb="3">
      <t>オンナ</t>
    </rPh>
    <phoneticPr fontId="5"/>
  </si>
  <si>
    <t>D女子</t>
    <rPh sb="1" eb="3">
      <t>ジョシ</t>
    </rPh>
    <phoneticPr fontId="5"/>
  </si>
  <si>
    <t>C 女子</t>
    <rPh sb="2" eb="4">
      <t>ジョシ</t>
    </rPh>
    <phoneticPr fontId="5"/>
  </si>
  <si>
    <t>B 女子</t>
    <rPh sb="2" eb="4">
      <t>ジョシ</t>
    </rPh>
    <phoneticPr fontId="5"/>
  </si>
  <si>
    <t>A 女子</t>
    <rPh sb="2" eb="4">
      <t>ジョシ</t>
    </rPh>
    <phoneticPr fontId="5"/>
  </si>
  <si>
    <t>D 女子</t>
    <rPh sb="2" eb="4">
      <t>ジョシ</t>
    </rPh>
    <phoneticPr fontId="5"/>
  </si>
  <si>
    <t>新田　真央</t>
  </si>
  <si>
    <t>ニッタ　マヒロ</t>
  </si>
  <si>
    <t>宮城県</t>
  </si>
  <si>
    <t>岩渕　まお</t>
  </si>
  <si>
    <t>イワブチ　マオ</t>
  </si>
  <si>
    <t>菅原　璃咲</t>
  </si>
  <si>
    <t>スガワラ　リサ</t>
  </si>
  <si>
    <t>秋田県</t>
  </si>
  <si>
    <t>田村　優妃</t>
  </si>
  <si>
    <t>タムラ　ユウヒ</t>
  </si>
  <si>
    <t>福島県</t>
  </si>
  <si>
    <t>米澤　澄生子</t>
  </si>
  <si>
    <t>ヨネザワ　トウコ</t>
  </si>
  <si>
    <t>常松　陽央里</t>
  </si>
  <si>
    <t>ツネマツ　ヒオリ</t>
  </si>
  <si>
    <t>髙橋　織花</t>
  </si>
  <si>
    <t>タカハシ　リカ</t>
  </si>
  <si>
    <t>小林　明日奏</t>
  </si>
  <si>
    <t>コバヤシ　アスカ</t>
  </si>
  <si>
    <t>桑原　由依奈</t>
  </si>
  <si>
    <t>クワハラ　ユイナ</t>
  </si>
  <si>
    <t>関根　琉樹空</t>
  </si>
  <si>
    <t>セキネ　ルキア</t>
  </si>
  <si>
    <t>青木　梨紗</t>
  </si>
  <si>
    <t>アオキ　リサ</t>
  </si>
  <si>
    <t>杉山　愛莉</t>
  </si>
  <si>
    <t>スギヤマ　アイリ</t>
  </si>
  <si>
    <t>青森県</t>
  </si>
  <si>
    <t>常松　夕愛</t>
  </si>
  <si>
    <t>ツネマツ　ユナ</t>
  </si>
  <si>
    <t>渋谷　祐奈</t>
  </si>
  <si>
    <t>シブヤ　ユナ</t>
  </si>
  <si>
    <t>千田　栞鳳</t>
  </si>
  <si>
    <t>チダ　シオン</t>
  </si>
  <si>
    <t>岩手県</t>
  </si>
  <si>
    <t>尾山　怜郁</t>
  </si>
  <si>
    <t>オヤマ　レイ</t>
  </si>
  <si>
    <t>橋本　陽菜子</t>
  </si>
  <si>
    <t>ハシモト　ヒナコ</t>
  </si>
  <si>
    <t>酒井　葵生</t>
  </si>
  <si>
    <t>サカイ　アオ</t>
  </si>
  <si>
    <t>大船　心夢</t>
  </si>
  <si>
    <t>オオフネ　ミユ</t>
  </si>
  <si>
    <t>橋本　幸芽</t>
  </si>
  <si>
    <t>ハシモト　コウメ</t>
  </si>
  <si>
    <t>板垣　美桜</t>
  </si>
  <si>
    <t>イタガキ　ミオ</t>
  </si>
  <si>
    <t>齋藤　風花</t>
  </si>
  <si>
    <t>サイトウ　フウカ</t>
  </si>
  <si>
    <t>山形県</t>
  </si>
  <si>
    <t>小野寺　琉乃</t>
  </si>
  <si>
    <t>オノデラ　ルノ</t>
  </si>
  <si>
    <t>大槻　夕夕菜</t>
  </si>
  <si>
    <t>オオツキ　ユユナ</t>
  </si>
  <si>
    <t>鈴木　穂香</t>
  </si>
  <si>
    <t>スズキ　ホノカ</t>
  </si>
  <si>
    <t>滝田　柚衣</t>
  </si>
  <si>
    <t>タキタ　ユイ</t>
  </si>
  <si>
    <t>齋藤　瑠華</t>
  </si>
  <si>
    <t>サイトウ　ルカ</t>
  </si>
  <si>
    <t>舘澤　杏香</t>
  </si>
  <si>
    <t>タテサワキョウカ</t>
  </si>
  <si>
    <t>永野　美月</t>
  </si>
  <si>
    <t>ナガノ　ミズキ</t>
  </si>
  <si>
    <t>板井　麻也凪</t>
  </si>
  <si>
    <t>イタイ　マヤナ</t>
  </si>
  <si>
    <t>石山　恋花</t>
  </si>
  <si>
    <t>イシヤマ　コノハ</t>
  </si>
  <si>
    <t>石塚　実生</t>
  </si>
  <si>
    <t>イシヅカ　ミオ</t>
  </si>
  <si>
    <t>畠山　　奏</t>
  </si>
  <si>
    <t>ハタケヤマ　カナデ</t>
  </si>
  <si>
    <t>佐久間　奏音</t>
  </si>
  <si>
    <t>サクマ　カノン</t>
  </si>
  <si>
    <t>岩渕　やよい</t>
  </si>
  <si>
    <t>イワブチ　ヤヨイ</t>
  </si>
  <si>
    <t>竹内　梨桜</t>
  </si>
  <si>
    <t>タケウチ　リオ</t>
  </si>
  <si>
    <t>蠣崎　はのん</t>
  </si>
  <si>
    <t>カキザキ　ハノン</t>
  </si>
  <si>
    <t>秋山　寧音</t>
  </si>
  <si>
    <t>アキヤマ　ネネ</t>
  </si>
  <si>
    <t>田村　芽生</t>
  </si>
  <si>
    <t>タムラ　メイ</t>
  </si>
  <si>
    <t>奈良　友梨夏</t>
  </si>
  <si>
    <t>ナラ　ユリカ</t>
  </si>
  <si>
    <t>髙橋　美和</t>
  </si>
  <si>
    <t>タカハシ　ミワ</t>
  </si>
  <si>
    <t>髙橋　美琴</t>
  </si>
  <si>
    <t>タカハシ　ミコト</t>
  </si>
  <si>
    <t>小川　羽奏</t>
  </si>
  <si>
    <t>オガワ　ワカナ</t>
  </si>
  <si>
    <t>千田　悠月</t>
  </si>
  <si>
    <t>チダ　ユズキ</t>
  </si>
  <si>
    <t>工藤　未生</t>
  </si>
  <si>
    <t>クドウ　ミオ</t>
  </si>
  <si>
    <t>力丸　七緒</t>
  </si>
  <si>
    <t>リキマル　ナオ</t>
  </si>
  <si>
    <t>奈良　秋花</t>
  </si>
  <si>
    <t>ナラ　アイカ</t>
  </si>
  <si>
    <t>関　　陽奈</t>
  </si>
  <si>
    <t>セキ　ハルナ</t>
  </si>
  <si>
    <t>川嶋　さち</t>
  </si>
  <si>
    <t>カワシマ　サチ</t>
  </si>
  <si>
    <t>山口　莉穂</t>
  </si>
  <si>
    <t>ヤマグチ　リホ</t>
  </si>
  <si>
    <t>沼倉　沙季</t>
  </si>
  <si>
    <t>ヌマクラ　サキ</t>
  </si>
  <si>
    <t>黒須　神楽</t>
  </si>
  <si>
    <t>クロス　カグラ</t>
  </si>
  <si>
    <t>佐藤　美織</t>
  </si>
  <si>
    <t>サトウ　ミオリ</t>
  </si>
  <si>
    <t>高田　莉碧</t>
  </si>
  <si>
    <t>タカダ　リア</t>
  </si>
  <si>
    <t>松川　苺愛</t>
  </si>
  <si>
    <t>マツカワ　イチカ</t>
  </si>
  <si>
    <t>織田　詩咲</t>
  </si>
  <si>
    <t>オダ　シサキ</t>
  </si>
  <si>
    <t>大塚　紗槻</t>
  </si>
  <si>
    <t>オオツカ　サツキ</t>
  </si>
  <si>
    <t>松本　愛徠</t>
  </si>
  <si>
    <t>マツモト　アイラ</t>
  </si>
  <si>
    <t>中野　　優</t>
  </si>
  <si>
    <t>ナカノ　ユウ</t>
  </si>
  <si>
    <t>高村　美羽</t>
  </si>
  <si>
    <t>タカムラ　ミワ</t>
  </si>
  <si>
    <t>佐藤　　恵</t>
  </si>
  <si>
    <t>サトウ　ケイ</t>
  </si>
  <si>
    <t>齋藤　心暖</t>
  </si>
  <si>
    <t>サイトウ　コハル</t>
  </si>
  <si>
    <t>及川　茉子</t>
  </si>
  <si>
    <t>オイカワ　マコ</t>
  </si>
  <si>
    <t>蠣崎　らるあ</t>
  </si>
  <si>
    <t>カキザキ　ラルア</t>
  </si>
  <si>
    <t>大竹　葵來</t>
  </si>
  <si>
    <t>オオタケ　アコ</t>
  </si>
  <si>
    <t>高泉　詩茉</t>
  </si>
  <si>
    <t>タカイズミ　シマ</t>
  </si>
  <si>
    <t>加藤　端稀</t>
  </si>
  <si>
    <t>カトウ　ミズキ</t>
  </si>
  <si>
    <t>米澤　祐利子</t>
  </si>
  <si>
    <t>ヨネザワ　ユリコ</t>
  </si>
  <si>
    <t>寺島　優奈</t>
  </si>
  <si>
    <t>テラジマ　ユナ</t>
  </si>
  <si>
    <t>熊谷　愛理</t>
  </si>
  <si>
    <t>クマガイ　アイリ</t>
  </si>
  <si>
    <t>清水　裕美子</t>
  </si>
  <si>
    <t>シミズ　ユミコ</t>
  </si>
  <si>
    <t>川嶋　すず</t>
  </si>
  <si>
    <t>カワシマ　スズ</t>
  </si>
  <si>
    <t>小松　優香</t>
  </si>
  <si>
    <t>コマツ　ユウカ</t>
  </si>
  <si>
    <t>髙橋　依千香</t>
  </si>
  <si>
    <t>タカハシ　イチカ</t>
  </si>
  <si>
    <t>黒須　寿々女</t>
  </si>
  <si>
    <t>クロス　スズメ</t>
  </si>
  <si>
    <t>飯村　唯愛</t>
  </si>
  <si>
    <t>イイムラ　ユナ</t>
  </si>
  <si>
    <t>虻川　藤乃</t>
  </si>
  <si>
    <t>アブカワ　フジノ</t>
  </si>
  <si>
    <t>福田　　椿</t>
  </si>
  <si>
    <t>フクダ　ツバキ</t>
  </si>
  <si>
    <t>工藤　　癸</t>
  </si>
  <si>
    <t>クドウ　アオイ</t>
  </si>
  <si>
    <t>第38回東北トランポリン選手権大会</t>
    <rPh sb="0" eb="1">
      <t>ダイ</t>
    </rPh>
    <rPh sb="3" eb="4">
      <t>カイ</t>
    </rPh>
    <rPh sb="4" eb="6">
      <t>トウホク</t>
    </rPh>
    <rPh sb="12" eb="15">
      <t>センシュケン</t>
    </rPh>
    <rPh sb="15" eb="17">
      <t>タイカイ</t>
    </rPh>
    <phoneticPr fontId="5"/>
  </si>
  <si>
    <t>棄権</t>
    <rPh sb="0" eb="2">
      <t>キケン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</si>
</sst>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"/>
    <numFmt numFmtId="177" formatCode="0.000_ "/>
    <numFmt numFmtId="178" formatCode="0.00_ "/>
    <numFmt numFmtId="179" formatCode="0.0"/>
  </numFmts>
  <fonts count="13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游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30"/>
      <color theme="1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</font>
    <font>
      <b/>
      <sz val="20"/>
      <color rgb="FF00B0F0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auto="1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auto="1"/>
      </right>
      <top style="thin">
        <color rgb="FF0070C0"/>
      </top>
      <bottom style="thin">
        <color rgb="FF0070C0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indexed="64"/>
      </right>
      <top style="thin">
        <color rgb="FF0070C0"/>
      </top>
      <bottom style="thin">
        <color rgb="FF0070C0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4" fillId="0" borderId="0">
      <alignment vertical="center"/>
    </xf>
  </cellStyleXfs>
  <cellXfs count="89">
    <xf numFmtId="0" fontId="0" fillId="0" borderId="0" xfId="0"/>
    <xf numFmtId="0" fontId="3" fillId="0" borderId="0" xfId="0" applyFont="1" applyAlignment="1">
      <alignment horizontal="center" vertical="center" shrinkToFit="1"/>
    </xf>
    <xf numFmtId="0" fontId="4" fillId="0" borderId="0" xfId="3" applyAlignment="1">
      <alignment horizontal="right" vertical="center"/>
    </xf>
    <xf numFmtId="0" fontId="4" fillId="0" borderId="0" xfId="3">
      <alignment vertical="center"/>
    </xf>
    <xf numFmtId="0" fontId="4" fillId="0" borderId="1" xfId="3" applyBorder="1" applyAlignment="1">
      <alignment horizontal="center" vertical="center"/>
    </xf>
    <xf numFmtId="0" fontId="4" fillId="0" borderId="1" xfId="3" applyBorder="1" applyAlignment="1">
      <alignment horizontal="left" vertical="center" shrinkToFit="1"/>
    </xf>
    <xf numFmtId="0" fontId="4" fillId="0" borderId="0" xfId="3" applyAlignment="1">
      <alignment horizontal="center" vertical="center"/>
    </xf>
    <xf numFmtId="0" fontId="6" fillId="0" borderId="0" xfId="3" applyFont="1" applyAlignment="1">
      <alignment horizontal="right" vertical="center"/>
    </xf>
    <xf numFmtId="0" fontId="6" fillId="0" borderId="0" xfId="3" applyFont="1">
      <alignment vertical="center"/>
    </xf>
    <xf numFmtId="0" fontId="4" fillId="0" borderId="1" xfId="3" applyBorder="1" applyAlignment="1">
      <alignment horizontal="center" vertical="center" shrinkToFit="1"/>
    </xf>
    <xf numFmtId="0" fontId="4" fillId="0" borderId="2" xfId="3" applyBorder="1" applyAlignment="1">
      <alignment horizontal="center" vertical="center" shrinkToFit="1"/>
    </xf>
    <xf numFmtId="0" fontId="4" fillId="0" borderId="4" xfId="3" applyBorder="1" applyAlignment="1">
      <alignment horizontal="center" vertical="center"/>
    </xf>
    <xf numFmtId="0" fontId="4" fillId="0" borderId="5" xfId="3" applyBorder="1" applyAlignment="1">
      <alignment horizontal="center" vertical="center"/>
    </xf>
    <xf numFmtId="0" fontId="4" fillId="0" borderId="3" xfId="3" applyBorder="1" applyAlignment="1">
      <alignment horizontal="center" vertical="center"/>
    </xf>
    <xf numFmtId="2" fontId="4" fillId="0" borderId="3" xfId="3" applyNumberFormat="1" applyBorder="1" applyAlignment="1">
      <alignment horizontal="center" vertical="center"/>
    </xf>
    <xf numFmtId="2" fontId="4" fillId="0" borderId="1" xfId="3" applyNumberFormat="1" applyBorder="1" applyAlignment="1">
      <alignment horizontal="center" vertical="center"/>
    </xf>
    <xf numFmtId="2" fontId="4" fillId="0" borderId="0" xfId="3" applyNumberFormat="1">
      <alignment vertical="center"/>
    </xf>
    <xf numFmtId="0" fontId="7" fillId="0" borderId="0" xfId="3" applyFont="1" applyAlignment="1">
      <alignment horizontal="right" vertical="center"/>
    </xf>
    <xf numFmtId="0" fontId="8" fillId="0" borderId="1" xfId="3" applyFont="1" applyBorder="1" applyAlignment="1">
      <alignment horizontal="center" vertical="center" shrinkToFit="1"/>
    </xf>
    <xf numFmtId="0" fontId="8" fillId="0" borderId="2" xfId="3" applyFont="1" applyBorder="1" applyAlignment="1">
      <alignment horizontal="center" vertical="center" shrinkToFit="1"/>
    </xf>
    <xf numFmtId="0" fontId="6" fillId="0" borderId="0" xfId="3" applyFont="1" applyAlignment="1">
      <alignment horizontal="center" vertical="center"/>
    </xf>
    <xf numFmtId="0" fontId="11" fillId="0" borderId="0" xfId="3" applyFont="1" applyAlignment="1">
      <alignment horizontal="right" vertical="center"/>
    </xf>
    <xf numFmtId="0" fontId="11" fillId="0" borderId="0" xfId="3" applyFont="1">
      <alignment vertical="center"/>
    </xf>
    <xf numFmtId="0" fontId="12" fillId="0" borderId="1" xfId="3" applyFont="1" applyBorder="1" applyAlignment="1">
      <alignment horizontal="center" vertical="center"/>
    </xf>
    <xf numFmtId="0" fontId="12" fillId="0" borderId="2" xfId="3" applyFont="1" applyBorder="1" applyAlignment="1">
      <alignment horizontal="center" vertical="center"/>
    </xf>
    <xf numFmtId="2" fontId="4" fillId="0" borderId="1" xfId="3" applyNumberFormat="1" applyBorder="1" applyAlignment="1">
      <alignment horizontal="left" vertical="center" shrinkToFit="1"/>
    </xf>
    <xf numFmtId="0" fontId="4" fillId="0" borderId="1" xfId="3" applyBorder="1" applyAlignment="1">
      <alignment vertical="center" wrapText="1"/>
    </xf>
    <xf numFmtId="0" fontId="4" fillId="0" borderId="2" xfId="3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4" fillId="0" borderId="6" xfId="3" applyBorder="1" applyAlignment="1">
      <alignment horizontal="center" vertical="center" shrinkToFit="1"/>
    </xf>
    <xf numFmtId="2" fontId="4" fillId="0" borderId="6" xfId="3" applyNumberFormat="1" applyBorder="1" applyAlignment="1">
      <alignment horizontal="center" vertical="center"/>
    </xf>
    <xf numFmtId="0" fontId="4" fillId="0" borderId="7" xfId="3" applyBorder="1" applyAlignment="1">
      <alignment horizontal="center" vertical="center" shrinkToFit="1"/>
    </xf>
    <xf numFmtId="0" fontId="4" fillId="0" borderId="5" xfId="3" applyBorder="1" applyAlignment="1">
      <alignment horizontal="center" vertical="center" shrinkToFit="1"/>
    </xf>
    <xf numFmtId="0" fontId="4" fillId="0" borderId="8" xfId="3" applyBorder="1" applyAlignment="1">
      <alignment horizontal="center" vertical="center" shrinkToFit="1"/>
    </xf>
    <xf numFmtId="2" fontId="4" fillId="0" borderId="8" xfId="3" applyNumberFormat="1" applyBorder="1" applyAlignment="1">
      <alignment horizontal="center" vertical="center"/>
    </xf>
    <xf numFmtId="0" fontId="4" fillId="0" borderId="4" xfId="3" applyBorder="1" applyAlignment="1">
      <alignment horizontal="center" vertical="center" shrinkToFit="1"/>
    </xf>
    <xf numFmtId="0" fontId="4" fillId="0" borderId="9" xfId="3" applyBorder="1" applyAlignment="1">
      <alignment horizontal="center" vertical="center" shrinkToFit="1"/>
    </xf>
    <xf numFmtId="0" fontId="7" fillId="0" borderId="1" xfId="3" applyFont="1" applyBorder="1" applyAlignment="1">
      <alignment horizontal="center" vertical="center"/>
    </xf>
    <xf numFmtId="0" fontId="7" fillId="0" borderId="0" xfId="3" applyFont="1">
      <alignment vertical="center"/>
    </xf>
    <xf numFmtId="0" fontId="7" fillId="0" borderId="1" xfId="3" applyFont="1" applyBorder="1" applyAlignment="1">
      <alignment horizontal="center" vertical="center" shrinkToFit="1"/>
    </xf>
    <xf numFmtId="2" fontId="7" fillId="0" borderId="1" xfId="3" applyNumberFormat="1" applyFont="1" applyBorder="1" applyAlignment="1">
      <alignment horizontal="center" vertical="center" shrinkToFit="1"/>
    </xf>
    <xf numFmtId="0" fontId="4" fillId="0" borderId="0" xfId="3" applyAlignment="1">
      <alignment horizontal="center" vertical="top"/>
    </xf>
    <xf numFmtId="0" fontId="6" fillId="0" borderId="0" xfId="3" applyFont="1" applyAlignment="1">
      <alignment horizontal="right" vertical="top"/>
    </xf>
    <xf numFmtId="0" fontId="11" fillId="0" borderId="0" xfId="3" applyFont="1" applyAlignment="1">
      <alignment vertical="top"/>
    </xf>
    <xf numFmtId="0" fontId="6" fillId="0" borderId="0" xfId="3" applyFont="1" applyAlignment="1">
      <alignment vertical="top"/>
    </xf>
    <xf numFmtId="0" fontId="4" fillId="0" borderId="0" xfId="3" applyAlignment="1">
      <alignment vertical="top"/>
    </xf>
    <xf numFmtId="176" fontId="4" fillId="0" borderId="9" xfId="3" applyNumberFormat="1" applyBorder="1" applyAlignment="1">
      <alignment horizontal="center" vertical="center"/>
    </xf>
    <xf numFmtId="176" fontId="4" fillId="0" borderId="8" xfId="3" applyNumberFormat="1" applyBorder="1" applyAlignment="1">
      <alignment horizontal="center" vertical="center"/>
    </xf>
    <xf numFmtId="176" fontId="4" fillId="0" borderId="1" xfId="3" applyNumberFormat="1" applyBorder="1" applyAlignment="1">
      <alignment horizontal="center" vertical="center"/>
    </xf>
    <xf numFmtId="176" fontId="4" fillId="0" borderId="0" xfId="3" applyNumberFormat="1">
      <alignment vertical="center"/>
    </xf>
    <xf numFmtId="176" fontId="4" fillId="0" borderId="3" xfId="3" applyNumberFormat="1" applyBorder="1" applyAlignment="1">
      <alignment horizontal="center" vertical="center"/>
    </xf>
    <xf numFmtId="177" fontId="4" fillId="0" borderId="4" xfId="3" applyNumberFormat="1" applyBorder="1" applyAlignment="1">
      <alignment horizontal="center" vertical="center" shrinkToFit="1"/>
    </xf>
    <xf numFmtId="176" fontId="4" fillId="0" borderId="1" xfId="3" applyNumberFormat="1" applyBorder="1" applyAlignment="1">
      <alignment horizontal="left" vertical="center" shrinkToFit="1"/>
    </xf>
    <xf numFmtId="177" fontId="4" fillId="0" borderId="5" xfId="3" applyNumberFormat="1" applyBorder="1" applyAlignment="1">
      <alignment horizontal="center" vertical="center" shrinkToFit="1"/>
    </xf>
    <xf numFmtId="176" fontId="7" fillId="0" borderId="1" xfId="3" applyNumberFormat="1" applyFont="1" applyBorder="1" applyAlignment="1">
      <alignment horizontal="center" vertical="center" shrinkToFit="1"/>
    </xf>
    <xf numFmtId="178" fontId="4" fillId="0" borderId="4" xfId="3" applyNumberFormat="1" applyBorder="1" applyAlignment="1">
      <alignment horizontal="center" vertical="center" shrinkToFit="1"/>
    </xf>
    <xf numFmtId="178" fontId="4" fillId="0" borderId="5" xfId="3" applyNumberFormat="1" applyBorder="1" applyAlignment="1">
      <alignment horizontal="center" vertical="center" shrinkToFit="1"/>
    </xf>
    <xf numFmtId="0" fontId="4" fillId="2" borderId="1" xfId="3" applyFill="1" applyBorder="1" applyAlignment="1">
      <alignment horizontal="center" vertical="center" shrinkToFit="1"/>
    </xf>
    <xf numFmtId="0" fontId="4" fillId="2" borderId="2" xfId="3" applyFill="1" applyBorder="1" applyAlignment="1">
      <alignment horizontal="center" vertical="center" shrinkToFit="1"/>
    </xf>
    <xf numFmtId="0" fontId="4" fillId="2" borderId="4" xfId="3" applyFill="1" applyBorder="1" applyAlignment="1">
      <alignment horizontal="center" vertical="center"/>
    </xf>
    <xf numFmtId="178" fontId="4" fillId="2" borderId="4" xfId="3" applyNumberFormat="1" applyFill="1" applyBorder="1" applyAlignment="1">
      <alignment horizontal="center" vertical="center" shrinkToFit="1"/>
    </xf>
    <xf numFmtId="177" fontId="4" fillId="2" borderId="4" xfId="3" applyNumberFormat="1" applyFill="1" applyBorder="1" applyAlignment="1">
      <alignment horizontal="center" vertical="center" shrinkToFit="1"/>
    </xf>
    <xf numFmtId="176" fontId="4" fillId="2" borderId="9" xfId="3" applyNumberFormat="1" applyFill="1" applyBorder="1" applyAlignment="1">
      <alignment horizontal="center" vertical="center"/>
    </xf>
    <xf numFmtId="0" fontId="4" fillId="2" borderId="5" xfId="3" applyFill="1" applyBorder="1" applyAlignment="1">
      <alignment horizontal="center" vertical="center"/>
    </xf>
    <xf numFmtId="178" fontId="4" fillId="2" borderId="5" xfId="3" applyNumberFormat="1" applyFill="1" applyBorder="1" applyAlignment="1">
      <alignment horizontal="center" vertical="center" shrinkToFit="1"/>
    </xf>
    <xf numFmtId="177" fontId="4" fillId="2" borderId="5" xfId="3" applyNumberFormat="1" applyFill="1" applyBorder="1" applyAlignment="1">
      <alignment horizontal="center" vertical="center" shrinkToFit="1"/>
    </xf>
    <xf numFmtId="176" fontId="4" fillId="2" borderId="8" xfId="3" applyNumberFormat="1" applyFill="1" applyBorder="1" applyAlignment="1">
      <alignment horizontal="center" vertical="center"/>
    </xf>
    <xf numFmtId="176" fontId="4" fillId="2" borderId="1" xfId="3" applyNumberFormat="1" applyFill="1" applyBorder="1" applyAlignment="1">
      <alignment horizontal="center" vertical="center"/>
    </xf>
    <xf numFmtId="0" fontId="4" fillId="2" borderId="1" xfId="3" applyFill="1" applyBorder="1" applyAlignment="1">
      <alignment horizontal="center" vertical="center"/>
    </xf>
    <xf numFmtId="179" fontId="4" fillId="0" borderId="4" xfId="3" applyNumberFormat="1" applyBorder="1" applyAlignment="1">
      <alignment horizontal="center" vertical="center"/>
    </xf>
    <xf numFmtId="2" fontId="4" fillId="0" borderId="4" xfId="3" applyNumberFormat="1" applyBorder="1" applyAlignment="1">
      <alignment horizontal="center" vertical="center"/>
    </xf>
    <xf numFmtId="179" fontId="4" fillId="0" borderId="5" xfId="3" applyNumberFormat="1" applyBorder="1" applyAlignment="1">
      <alignment horizontal="center" vertical="center"/>
    </xf>
    <xf numFmtId="176" fontId="4" fillId="0" borderId="4" xfId="3" applyNumberFormat="1" applyBorder="1" applyAlignment="1">
      <alignment horizontal="center" vertical="center"/>
    </xf>
    <xf numFmtId="179" fontId="4" fillId="2" borderId="4" xfId="3" applyNumberFormat="1" applyFill="1" applyBorder="1" applyAlignment="1">
      <alignment horizontal="center" vertical="center"/>
    </xf>
    <xf numFmtId="179" fontId="4" fillId="0" borderId="7" xfId="3" applyNumberFormat="1" applyBorder="1" applyAlignment="1">
      <alignment horizontal="center" vertical="center"/>
    </xf>
    <xf numFmtId="179" fontId="4" fillId="2" borderId="7" xfId="3" applyNumberFormat="1" applyFill="1" applyBorder="1" applyAlignment="1">
      <alignment horizontal="center" vertical="center"/>
    </xf>
    <xf numFmtId="179" fontId="4" fillId="2" borderId="5" xfId="3" applyNumberFormat="1" applyFill="1" applyBorder="1" applyAlignment="1">
      <alignment horizontal="center" vertical="center"/>
    </xf>
    <xf numFmtId="2" fontId="4" fillId="0" borderId="4" xfId="3" applyNumberFormat="1" applyBorder="1" applyAlignment="1">
      <alignment horizontal="center" vertical="center" shrinkToFit="1"/>
    </xf>
    <xf numFmtId="179" fontId="4" fillId="0" borderId="4" xfId="3" applyNumberFormat="1" applyBorder="1" applyAlignment="1">
      <alignment horizontal="center" vertical="center" shrinkToFit="1"/>
    </xf>
    <xf numFmtId="176" fontId="4" fillId="0" borderId="4" xfId="3" applyNumberForma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40A0C234-04A5-4C27-B9B7-582ECD5B1C46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FF"/>
      <color rgb="FFFF9966"/>
      <color rgb="FFCCECFF"/>
      <color rgb="FFCCFFCC"/>
      <color rgb="FFCCFFFF"/>
      <color rgb="FFFFFFCC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87DF5-8A03-45EC-A3C7-D9CFA5F417CF}">
  <dimension ref="A1:S45"/>
  <sheetViews>
    <sheetView workbookViewId="0">
      <selection activeCell="A3" sqref="A3"/>
    </sheetView>
  </sheetViews>
  <sheetFormatPr defaultRowHeight="13.5" x14ac:dyDescent="0.15"/>
  <cols>
    <col min="1" max="1" width="10.85546875" style="3" customWidth="1"/>
    <col min="2" max="2" width="14.42578125" style="3" customWidth="1"/>
    <col min="3" max="3" width="23.5703125" style="3" customWidth="1"/>
    <col min="4" max="4" width="29.28515625" style="3" customWidth="1"/>
    <col min="5" max="5" width="5.28515625" style="3" customWidth="1"/>
    <col min="6" max="6" width="10.85546875" style="3" customWidth="1"/>
    <col min="7" max="7" width="14.42578125" style="3" customWidth="1"/>
    <col min="8" max="8" width="23.5703125" style="3" customWidth="1"/>
    <col min="9" max="9" width="29.28515625" style="3" customWidth="1"/>
    <col min="10" max="10" width="5.28515625" style="3" customWidth="1"/>
    <col min="11" max="11" width="10.85546875" style="3" customWidth="1"/>
    <col min="12" max="12" width="14.42578125" style="3" customWidth="1"/>
    <col min="13" max="13" width="23.5703125" style="3" customWidth="1"/>
    <col min="14" max="14" width="29.28515625" style="3" customWidth="1"/>
    <col min="15" max="15" width="5.28515625" style="3" customWidth="1"/>
    <col min="16" max="16" width="10.85546875" style="3" customWidth="1"/>
    <col min="17" max="17" width="14.42578125" style="3" customWidth="1"/>
    <col min="18" max="18" width="23.5703125" style="3" customWidth="1"/>
    <col min="19" max="19" width="29.28515625" style="3" customWidth="1"/>
    <col min="20" max="256" width="9.140625" style="3"/>
    <col min="257" max="257" width="10.85546875" style="3" customWidth="1"/>
    <col min="258" max="258" width="14.42578125" style="3" customWidth="1"/>
    <col min="259" max="259" width="23.5703125" style="3" customWidth="1"/>
    <col min="260" max="260" width="29.28515625" style="3" customWidth="1"/>
    <col min="261" max="261" width="5.28515625" style="3" customWidth="1"/>
    <col min="262" max="262" width="10.85546875" style="3" customWidth="1"/>
    <col min="263" max="263" width="14.42578125" style="3" customWidth="1"/>
    <col min="264" max="264" width="23.5703125" style="3" customWidth="1"/>
    <col min="265" max="265" width="29.28515625" style="3" customWidth="1"/>
    <col min="266" max="266" width="5.28515625" style="3" customWidth="1"/>
    <col min="267" max="267" width="10.85546875" style="3" customWidth="1"/>
    <col min="268" max="268" width="14.42578125" style="3" customWidth="1"/>
    <col min="269" max="269" width="23.5703125" style="3" customWidth="1"/>
    <col min="270" max="270" width="29.28515625" style="3" customWidth="1"/>
    <col min="271" max="271" width="5.28515625" style="3" customWidth="1"/>
    <col min="272" max="272" width="10.85546875" style="3" customWidth="1"/>
    <col min="273" max="273" width="14.42578125" style="3" customWidth="1"/>
    <col min="274" max="274" width="23.5703125" style="3" customWidth="1"/>
    <col min="275" max="275" width="29.28515625" style="3" customWidth="1"/>
    <col min="276" max="512" width="9.140625" style="3"/>
    <col min="513" max="513" width="10.85546875" style="3" customWidth="1"/>
    <col min="514" max="514" width="14.42578125" style="3" customWidth="1"/>
    <col min="515" max="515" width="23.5703125" style="3" customWidth="1"/>
    <col min="516" max="516" width="29.28515625" style="3" customWidth="1"/>
    <col min="517" max="517" width="5.28515625" style="3" customWidth="1"/>
    <col min="518" max="518" width="10.85546875" style="3" customWidth="1"/>
    <col min="519" max="519" width="14.42578125" style="3" customWidth="1"/>
    <col min="520" max="520" width="23.5703125" style="3" customWidth="1"/>
    <col min="521" max="521" width="29.28515625" style="3" customWidth="1"/>
    <col min="522" max="522" width="5.28515625" style="3" customWidth="1"/>
    <col min="523" max="523" width="10.85546875" style="3" customWidth="1"/>
    <col min="524" max="524" width="14.42578125" style="3" customWidth="1"/>
    <col min="525" max="525" width="23.5703125" style="3" customWidth="1"/>
    <col min="526" max="526" width="29.28515625" style="3" customWidth="1"/>
    <col min="527" max="527" width="5.28515625" style="3" customWidth="1"/>
    <col min="528" max="528" width="10.85546875" style="3" customWidth="1"/>
    <col min="529" max="529" width="14.42578125" style="3" customWidth="1"/>
    <col min="530" max="530" width="23.5703125" style="3" customWidth="1"/>
    <col min="531" max="531" width="29.28515625" style="3" customWidth="1"/>
    <col min="532" max="768" width="9.140625" style="3"/>
    <col min="769" max="769" width="10.85546875" style="3" customWidth="1"/>
    <col min="770" max="770" width="14.42578125" style="3" customWidth="1"/>
    <col min="771" max="771" width="23.5703125" style="3" customWidth="1"/>
    <col min="772" max="772" width="29.28515625" style="3" customWidth="1"/>
    <col min="773" max="773" width="5.28515625" style="3" customWidth="1"/>
    <col min="774" max="774" width="10.85546875" style="3" customWidth="1"/>
    <col min="775" max="775" width="14.42578125" style="3" customWidth="1"/>
    <col min="776" max="776" width="23.5703125" style="3" customWidth="1"/>
    <col min="777" max="777" width="29.28515625" style="3" customWidth="1"/>
    <col min="778" max="778" width="5.28515625" style="3" customWidth="1"/>
    <col min="779" max="779" width="10.85546875" style="3" customWidth="1"/>
    <col min="780" max="780" width="14.42578125" style="3" customWidth="1"/>
    <col min="781" max="781" width="23.5703125" style="3" customWidth="1"/>
    <col min="782" max="782" width="29.28515625" style="3" customWidth="1"/>
    <col min="783" max="783" width="5.28515625" style="3" customWidth="1"/>
    <col min="784" max="784" width="10.85546875" style="3" customWidth="1"/>
    <col min="785" max="785" width="14.42578125" style="3" customWidth="1"/>
    <col min="786" max="786" width="23.5703125" style="3" customWidth="1"/>
    <col min="787" max="787" width="29.28515625" style="3" customWidth="1"/>
    <col min="788" max="1024" width="9.140625" style="3"/>
    <col min="1025" max="1025" width="10.85546875" style="3" customWidth="1"/>
    <col min="1026" max="1026" width="14.42578125" style="3" customWidth="1"/>
    <col min="1027" max="1027" width="23.5703125" style="3" customWidth="1"/>
    <col min="1028" max="1028" width="29.28515625" style="3" customWidth="1"/>
    <col min="1029" max="1029" width="5.28515625" style="3" customWidth="1"/>
    <col min="1030" max="1030" width="10.85546875" style="3" customWidth="1"/>
    <col min="1031" max="1031" width="14.42578125" style="3" customWidth="1"/>
    <col min="1032" max="1032" width="23.5703125" style="3" customWidth="1"/>
    <col min="1033" max="1033" width="29.28515625" style="3" customWidth="1"/>
    <col min="1034" max="1034" width="5.28515625" style="3" customWidth="1"/>
    <col min="1035" max="1035" width="10.85546875" style="3" customWidth="1"/>
    <col min="1036" max="1036" width="14.42578125" style="3" customWidth="1"/>
    <col min="1037" max="1037" width="23.5703125" style="3" customWidth="1"/>
    <col min="1038" max="1038" width="29.28515625" style="3" customWidth="1"/>
    <col min="1039" max="1039" width="5.28515625" style="3" customWidth="1"/>
    <col min="1040" max="1040" width="10.85546875" style="3" customWidth="1"/>
    <col min="1041" max="1041" width="14.42578125" style="3" customWidth="1"/>
    <col min="1042" max="1042" width="23.5703125" style="3" customWidth="1"/>
    <col min="1043" max="1043" width="29.28515625" style="3" customWidth="1"/>
    <col min="1044" max="1280" width="9.140625" style="3"/>
    <col min="1281" max="1281" width="10.85546875" style="3" customWidth="1"/>
    <col min="1282" max="1282" width="14.42578125" style="3" customWidth="1"/>
    <col min="1283" max="1283" width="23.5703125" style="3" customWidth="1"/>
    <col min="1284" max="1284" width="29.28515625" style="3" customWidth="1"/>
    <col min="1285" max="1285" width="5.28515625" style="3" customWidth="1"/>
    <col min="1286" max="1286" width="10.85546875" style="3" customWidth="1"/>
    <col min="1287" max="1287" width="14.42578125" style="3" customWidth="1"/>
    <col min="1288" max="1288" width="23.5703125" style="3" customWidth="1"/>
    <col min="1289" max="1289" width="29.28515625" style="3" customWidth="1"/>
    <col min="1290" max="1290" width="5.28515625" style="3" customWidth="1"/>
    <col min="1291" max="1291" width="10.85546875" style="3" customWidth="1"/>
    <col min="1292" max="1292" width="14.42578125" style="3" customWidth="1"/>
    <col min="1293" max="1293" width="23.5703125" style="3" customWidth="1"/>
    <col min="1294" max="1294" width="29.28515625" style="3" customWidth="1"/>
    <col min="1295" max="1295" width="5.28515625" style="3" customWidth="1"/>
    <col min="1296" max="1296" width="10.85546875" style="3" customWidth="1"/>
    <col min="1297" max="1297" width="14.42578125" style="3" customWidth="1"/>
    <col min="1298" max="1298" width="23.5703125" style="3" customWidth="1"/>
    <col min="1299" max="1299" width="29.28515625" style="3" customWidth="1"/>
    <col min="1300" max="1536" width="9.140625" style="3"/>
    <col min="1537" max="1537" width="10.85546875" style="3" customWidth="1"/>
    <col min="1538" max="1538" width="14.42578125" style="3" customWidth="1"/>
    <col min="1539" max="1539" width="23.5703125" style="3" customWidth="1"/>
    <col min="1540" max="1540" width="29.28515625" style="3" customWidth="1"/>
    <col min="1541" max="1541" width="5.28515625" style="3" customWidth="1"/>
    <col min="1542" max="1542" width="10.85546875" style="3" customWidth="1"/>
    <col min="1543" max="1543" width="14.42578125" style="3" customWidth="1"/>
    <col min="1544" max="1544" width="23.5703125" style="3" customWidth="1"/>
    <col min="1545" max="1545" width="29.28515625" style="3" customWidth="1"/>
    <col min="1546" max="1546" width="5.28515625" style="3" customWidth="1"/>
    <col min="1547" max="1547" width="10.85546875" style="3" customWidth="1"/>
    <col min="1548" max="1548" width="14.42578125" style="3" customWidth="1"/>
    <col min="1549" max="1549" width="23.5703125" style="3" customWidth="1"/>
    <col min="1550" max="1550" width="29.28515625" style="3" customWidth="1"/>
    <col min="1551" max="1551" width="5.28515625" style="3" customWidth="1"/>
    <col min="1552" max="1552" width="10.85546875" style="3" customWidth="1"/>
    <col min="1553" max="1553" width="14.42578125" style="3" customWidth="1"/>
    <col min="1554" max="1554" width="23.5703125" style="3" customWidth="1"/>
    <col min="1555" max="1555" width="29.28515625" style="3" customWidth="1"/>
    <col min="1556" max="1792" width="9.140625" style="3"/>
    <col min="1793" max="1793" width="10.85546875" style="3" customWidth="1"/>
    <col min="1794" max="1794" width="14.42578125" style="3" customWidth="1"/>
    <col min="1795" max="1795" width="23.5703125" style="3" customWidth="1"/>
    <col min="1796" max="1796" width="29.28515625" style="3" customWidth="1"/>
    <col min="1797" max="1797" width="5.28515625" style="3" customWidth="1"/>
    <col min="1798" max="1798" width="10.85546875" style="3" customWidth="1"/>
    <col min="1799" max="1799" width="14.42578125" style="3" customWidth="1"/>
    <col min="1800" max="1800" width="23.5703125" style="3" customWidth="1"/>
    <col min="1801" max="1801" width="29.28515625" style="3" customWidth="1"/>
    <col min="1802" max="1802" width="5.28515625" style="3" customWidth="1"/>
    <col min="1803" max="1803" width="10.85546875" style="3" customWidth="1"/>
    <col min="1804" max="1804" width="14.42578125" style="3" customWidth="1"/>
    <col min="1805" max="1805" width="23.5703125" style="3" customWidth="1"/>
    <col min="1806" max="1806" width="29.28515625" style="3" customWidth="1"/>
    <col min="1807" max="1807" width="5.28515625" style="3" customWidth="1"/>
    <col min="1808" max="1808" width="10.85546875" style="3" customWidth="1"/>
    <col min="1809" max="1809" width="14.42578125" style="3" customWidth="1"/>
    <col min="1810" max="1810" width="23.5703125" style="3" customWidth="1"/>
    <col min="1811" max="1811" width="29.28515625" style="3" customWidth="1"/>
    <col min="1812" max="2048" width="9.140625" style="3"/>
    <col min="2049" max="2049" width="10.85546875" style="3" customWidth="1"/>
    <col min="2050" max="2050" width="14.42578125" style="3" customWidth="1"/>
    <col min="2051" max="2051" width="23.5703125" style="3" customWidth="1"/>
    <col min="2052" max="2052" width="29.28515625" style="3" customWidth="1"/>
    <col min="2053" max="2053" width="5.28515625" style="3" customWidth="1"/>
    <col min="2054" max="2054" width="10.85546875" style="3" customWidth="1"/>
    <col min="2055" max="2055" width="14.42578125" style="3" customWidth="1"/>
    <col min="2056" max="2056" width="23.5703125" style="3" customWidth="1"/>
    <col min="2057" max="2057" width="29.28515625" style="3" customWidth="1"/>
    <col min="2058" max="2058" width="5.28515625" style="3" customWidth="1"/>
    <col min="2059" max="2059" width="10.85546875" style="3" customWidth="1"/>
    <col min="2060" max="2060" width="14.42578125" style="3" customWidth="1"/>
    <col min="2061" max="2061" width="23.5703125" style="3" customWidth="1"/>
    <col min="2062" max="2062" width="29.28515625" style="3" customWidth="1"/>
    <col min="2063" max="2063" width="5.28515625" style="3" customWidth="1"/>
    <col min="2064" max="2064" width="10.85546875" style="3" customWidth="1"/>
    <col min="2065" max="2065" width="14.42578125" style="3" customWidth="1"/>
    <col min="2066" max="2066" width="23.5703125" style="3" customWidth="1"/>
    <col min="2067" max="2067" width="29.28515625" style="3" customWidth="1"/>
    <col min="2068" max="2304" width="9.140625" style="3"/>
    <col min="2305" max="2305" width="10.85546875" style="3" customWidth="1"/>
    <col min="2306" max="2306" width="14.42578125" style="3" customWidth="1"/>
    <col min="2307" max="2307" width="23.5703125" style="3" customWidth="1"/>
    <col min="2308" max="2308" width="29.28515625" style="3" customWidth="1"/>
    <col min="2309" max="2309" width="5.28515625" style="3" customWidth="1"/>
    <col min="2310" max="2310" width="10.85546875" style="3" customWidth="1"/>
    <col min="2311" max="2311" width="14.42578125" style="3" customWidth="1"/>
    <col min="2312" max="2312" width="23.5703125" style="3" customWidth="1"/>
    <col min="2313" max="2313" width="29.28515625" style="3" customWidth="1"/>
    <col min="2314" max="2314" width="5.28515625" style="3" customWidth="1"/>
    <col min="2315" max="2315" width="10.85546875" style="3" customWidth="1"/>
    <col min="2316" max="2316" width="14.42578125" style="3" customWidth="1"/>
    <col min="2317" max="2317" width="23.5703125" style="3" customWidth="1"/>
    <col min="2318" max="2318" width="29.28515625" style="3" customWidth="1"/>
    <col min="2319" max="2319" width="5.28515625" style="3" customWidth="1"/>
    <col min="2320" max="2320" width="10.85546875" style="3" customWidth="1"/>
    <col min="2321" max="2321" width="14.42578125" style="3" customWidth="1"/>
    <col min="2322" max="2322" width="23.5703125" style="3" customWidth="1"/>
    <col min="2323" max="2323" width="29.28515625" style="3" customWidth="1"/>
    <col min="2324" max="2560" width="9.140625" style="3"/>
    <col min="2561" max="2561" width="10.85546875" style="3" customWidth="1"/>
    <col min="2562" max="2562" width="14.42578125" style="3" customWidth="1"/>
    <col min="2563" max="2563" width="23.5703125" style="3" customWidth="1"/>
    <col min="2564" max="2564" width="29.28515625" style="3" customWidth="1"/>
    <col min="2565" max="2565" width="5.28515625" style="3" customWidth="1"/>
    <col min="2566" max="2566" width="10.85546875" style="3" customWidth="1"/>
    <col min="2567" max="2567" width="14.42578125" style="3" customWidth="1"/>
    <col min="2568" max="2568" width="23.5703125" style="3" customWidth="1"/>
    <col min="2569" max="2569" width="29.28515625" style="3" customWidth="1"/>
    <col min="2570" max="2570" width="5.28515625" style="3" customWidth="1"/>
    <col min="2571" max="2571" width="10.85546875" style="3" customWidth="1"/>
    <col min="2572" max="2572" width="14.42578125" style="3" customWidth="1"/>
    <col min="2573" max="2573" width="23.5703125" style="3" customWidth="1"/>
    <col min="2574" max="2574" width="29.28515625" style="3" customWidth="1"/>
    <col min="2575" max="2575" width="5.28515625" style="3" customWidth="1"/>
    <col min="2576" max="2576" width="10.85546875" style="3" customWidth="1"/>
    <col min="2577" max="2577" width="14.42578125" style="3" customWidth="1"/>
    <col min="2578" max="2578" width="23.5703125" style="3" customWidth="1"/>
    <col min="2579" max="2579" width="29.28515625" style="3" customWidth="1"/>
    <col min="2580" max="2816" width="9.140625" style="3"/>
    <col min="2817" max="2817" width="10.85546875" style="3" customWidth="1"/>
    <col min="2818" max="2818" width="14.42578125" style="3" customWidth="1"/>
    <col min="2819" max="2819" width="23.5703125" style="3" customWidth="1"/>
    <col min="2820" max="2820" width="29.28515625" style="3" customWidth="1"/>
    <col min="2821" max="2821" width="5.28515625" style="3" customWidth="1"/>
    <col min="2822" max="2822" width="10.85546875" style="3" customWidth="1"/>
    <col min="2823" max="2823" width="14.42578125" style="3" customWidth="1"/>
    <col min="2824" max="2824" width="23.5703125" style="3" customWidth="1"/>
    <col min="2825" max="2825" width="29.28515625" style="3" customWidth="1"/>
    <col min="2826" max="2826" width="5.28515625" style="3" customWidth="1"/>
    <col min="2827" max="2827" width="10.85546875" style="3" customWidth="1"/>
    <col min="2828" max="2828" width="14.42578125" style="3" customWidth="1"/>
    <col min="2829" max="2829" width="23.5703125" style="3" customWidth="1"/>
    <col min="2830" max="2830" width="29.28515625" style="3" customWidth="1"/>
    <col min="2831" max="2831" width="5.28515625" style="3" customWidth="1"/>
    <col min="2832" max="2832" width="10.85546875" style="3" customWidth="1"/>
    <col min="2833" max="2833" width="14.42578125" style="3" customWidth="1"/>
    <col min="2834" max="2834" width="23.5703125" style="3" customWidth="1"/>
    <col min="2835" max="2835" width="29.28515625" style="3" customWidth="1"/>
    <col min="2836" max="3072" width="9.140625" style="3"/>
    <col min="3073" max="3073" width="10.85546875" style="3" customWidth="1"/>
    <col min="3074" max="3074" width="14.42578125" style="3" customWidth="1"/>
    <col min="3075" max="3075" width="23.5703125" style="3" customWidth="1"/>
    <col min="3076" max="3076" width="29.28515625" style="3" customWidth="1"/>
    <col min="3077" max="3077" width="5.28515625" style="3" customWidth="1"/>
    <col min="3078" max="3078" width="10.85546875" style="3" customWidth="1"/>
    <col min="3079" max="3079" width="14.42578125" style="3" customWidth="1"/>
    <col min="3080" max="3080" width="23.5703125" style="3" customWidth="1"/>
    <col min="3081" max="3081" width="29.28515625" style="3" customWidth="1"/>
    <col min="3082" max="3082" width="5.28515625" style="3" customWidth="1"/>
    <col min="3083" max="3083" width="10.85546875" style="3" customWidth="1"/>
    <col min="3084" max="3084" width="14.42578125" style="3" customWidth="1"/>
    <col min="3085" max="3085" width="23.5703125" style="3" customWidth="1"/>
    <col min="3086" max="3086" width="29.28515625" style="3" customWidth="1"/>
    <col min="3087" max="3087" width="5.28515625" style="3" customWidth="1"/>
    <col min="3088" max="3088" width="10.85546875" style="3" customWidth="1"/>
    <col min="3089" max="3089" width="14.42578125" style="3" customWidth="1"/>
    <col min="3090" max="3090" width="23.5703125" style="3" customWidth="1"/>
    <col min="3091" max="3091" width="29.28515625" style="3" customWidth="1"/>
    <col min="3092" max="3328" width="9.140625" style="3"/>
    <col min="3329" max="3329" width="10.85546875" style="3" customWidth="1"/>
    <col min="3330" max="3330" width="14.42578125" style="3" customWidth="1"/>
    <col min="3331" max="3331" width="23.5703125" style="3" customWidth="1"/>
    <col min="3332" max="3332" width="29.28515625" style="3" customWidth="1"/>
    <col min="3333" max="3333" width="5.28515625" style="3" customWidth="1"/>
    <col min="3334" max="3334" width="10.85546875" style="3" customWidth="1"/>
    <col min="3335" max="3335" width="14.42578125" style="3" customWidth="1"/>
    <col min="3336" max="3336" width="23.5703125" style="3" customWidth="1"/>
    <col min="3337" max="3337" width="29.28515625" style="3" customWidth="1"/>
    <col min="3338" max="3338" width="5.28515625" style="3" customWidth="1"/>
    <col min="3339" max="3339" width="10.85546875" style="3" customWidth="1"/>
    <col min="3340" max="3340" width="14.42578125" style="3" customWidth="1"/>
    <col min="3341" max="3341" width="23.5703125" style="3" customWidth="1"/>
    <col min="3342" max="3342" width="29.28515625" style="3" customWidth="1"/>
    <col min="3343" max="3343" width="5.28515625" style="3" customWidth="1"/>
    <col min="3344" max="3344" width="10.85546875" style="3" customWidth="1"/>
    <col min="3345" max="3345" width="14.42578125" style="3" customWidth="1"/>
    <col min="3346" max="3346" width="23.5703125" style="3" customWidth="1"/>
    <col min="3347" max="3347" width="29.28515625" style="3" customWidth="1"/>
    <col min="3348" max="3584" width="9.140625" style="3"/>
    <col min="3585" max="3585" width="10.85546875" style="3" customWidth="1"/>
    <col min="3586" max="3586" width="14.42578125" style="3" customWidth="1"/>
    <col min="3587" max="3587" width="23.5703125" style="3" customWidth="1"/>
    <col min="3588" max="3588" width="29.28515625" style="3" customWidth="1"/>
    <col min="3589" max="3589" width="5.28515625" style="3" customWidth="1"/>
    <col min="3590" max="3590" width="10.85546875" style="3" customWidth="1"/>
    <col min="3591" max="3591" width="14.42578125" style="3" customWidth="1"/>
    <col min="3592" max="3592" width="23.5703125" style="3" customWidth="1"/>
    <col min="3593" max="3593" width="29.28515625" style="3" customWidth="1"/>
    <col min="3594" max="3594" width="5.28515625" style="3" customWidth="1"/>
    <col min="3595" max="3595" width="10.85546875" style="3" customWidth="1"/>
    <col min="3596" max="3596" width="14.42578125" style="3" customWidth="1"/>
    <col min="3597" max="3597" width="23.5703125" style="3" customWidth="1"/>
    <col min="3598" max="3598" width="29.28515625" style="3" customWidth="1"/>
    <col min="3599" max="3599" width="5.28515625" style="3" customWidth="1"/>
    <col min="3600" max="3600" width="10.85546875" style="3" customWidth="1"/>
    <col min="3601" max="3601" width="14.42578125" style="3" customWidth="1"/>
    <col min="3602" max="3602" width="23.5703125" style="3" customWidth="1"/>
    <col min="3603" max="3603" width="29.28515625" style="3" customWidth="1"/>
    <col min="3604" max="3840" width="9.140625" style="3"/>
    <col min="3841" max="3841" width="10.85546875" style="3" customWidth="1"/>
    <col min="3842" max="3842" width="14.42578125" style="3" customWidth="1"/>
    <col min="3843" max="3843" width="23.5703125" style="3" customWidth="1"/>
    <col min="3844" max="3844" width="29.28515625" style="3" customWidth="1"/>
    <col min="3845" max="3845" width="5.28515625" style="3" customWidth="1"/>
    <col min="3846" max="3846" width="10.85546875" style="3" customWidth="1"/>
    <col min="3847" max="3847" width="14.42578125" style="3" customWidth="1"/>
    <col min="3848" max="3848" width="23.5703125" style="3" customWidth="1"/>
    <col min="3849" max="3849" width="29.28515625" style="3" customWidth="1"/>
    <col min="3850" max="3850" width="5.28515625" style="3" customWidth="1"/>
    <col min="3851" max="3851" width="10.85546875" style="3" customWidth="1"/>
    <col min="3852" max="3852" width="14.42578125" style="3" customWidth="1"/>
    <col min="3853" max="3853" width="23.5703125" style="3" customWidth="1"/>
    <col min="3854" max="3854" width="29.28515625" style="3" customWidth="1"/>
    <col min="3855" max="3855" width="5.28515625" style="3" customWidth="1"/>
    <col min="3856" max="3856" width="10.85546875" style="3" customWidth="1"/>
    <col min="3857" max="3857" width="14.42578125" style="3" customWidth="1"/>
    <col min="3858" max="3858" width="23.5703125" style="3" customWidth="1"/>
    <col min="3859" max="3859" width="29.28515625" style="3" customWidth="1"/>
    <col min="3860" max="4096" width="9.140625" style="3"/>
    <col min="4097" max="4097" width="10.85546875" style="3" customWidth="1"/>
    <col min="4098" max="4098" width="14.42578125" style="3" customWidth="1"/>
    <col min="4099" max="4099" width="23.5703125" style="3" customWidth="1"/>
    <col min="4100" max="4100" width="29.28515625" style="3" customWidth="1"/>
    <col min="4101" max="4101" width="5.28515625" style="3" customWidth="1"/>
    <col min="4102" max="4102" width="10.85546875" style="3" customWidth="1"/>
    <col min="4103" max="4103" width="14.42578125" style="3" customWidth="1"/>
    <col min="4104" max="4104" width="23.5703125" style="3" customWidth="1"/>
    <col min="4105" max="4105" width="29.28515625" style="3" customWidth="1"/>
    <col min="4106" max="4106" width="5.28515625" style="3" customWidth="1"/>
    <col min="4107" max="4107" width="10.85546875" style="3" customWidth="1"/>
    <col min="4108" max="4108" width="14.42578125" style="3" customWidth="1"/>
    <col min="4109" max="4109" width="23.5703125" style="3" customWidth="1"/>
    <col min="4110" max="4110" width="29.28515625" style="3" customWidth="1"/>
    <col min="4111" max="4111" width="5.28515625" style="3" customWidth="1"/>
    <col min="4112" max="4112" width="10.85546875" style="3" customWidth="1"/>
    <col min="4113" max="4113" width="14.42578125" style="3" customWidth="1"/>
    <col min="4114" max="4114" width="23.5703125" style="3" customWidth="1"/>
    <col min="4115" max="4115" width="29.28515625" style="3" customWidth="1"/>
    <col min="4116" max="4352" width="9.140625" style="3"/>
    <col min="4353" max="4353" width="10.85546875" style="3" customWidth="1"/>
    <col min="4354" max="4354" width="14.42578125" style="3" customWidth="1"/>
    <col min="4355" max="4355" width="23.5703125" style="3" customWidth="1"/>
    <col min="4356" max="4356" width="29.28515625" style="3" customWidth="1"/>
    <col min="4357" max="4357" width="5.28515625" style="3" customWidth="1"/>
    <col min="4358" max="4358" width="10.85546875" style="3" customWidth="1"/>
    <col min="4359" max="4359" width="14.42578125" style="3" customWidth="1"/>
    <col min="4360" max="4360" width="23.5703125" style="3" customWidth="1"/>
    <col min="4361" max="4361" width="29.28515625" style="3" customWidth="1"/>
    <col min="4362" max="4362" width="5.28515625" style="3" customWidth="1"/>
    <col min="4363" max="4363" width="10.85546875" style="3" customWidth="1"/>
    <col min="4364" max="4364" width="14.42578125" style="3" customWidth="1"/>
    <col min="4365" max="4365" width="23.5703125" style="3" customWidth="1"/>
    <col min="4366" max="4366" width="29.28515625" style="3" customWidth="1"/>
    <col min="4367" max="4367" width="5.28515625" style="3" customWidth="1"/>
    <col min="4368" max="4368" width="10.85546875" style="3" customWidth="1"/>
    <col min="4369" max="4369" width="14.42578125" style="3" customWidth="1"/>
    <col min="4370" max="4370" width="23.5703125" style="3" customWidth="1"/>
    <col min="4371" max="4371" width="29.28515625" style="3" customWidth="1"/>
    <col min="4372" max="4608" width="9.140625" style="3"/>
    <col min="4609" max="4609" width="10.85546875" style="3" customWidth="1"/>
    <col min="4610" max="4610" width="14.42578125" style="3" customWidth="1"/>
    <col min="4611" max="4611" width="23.5703125" style="3" customWidth="1"/>
    <col min="4612" max="4612" width="29.28515625" style="3" customWidth="1"/>
    <col min="4613" max="4613" width="5.28515625" style="3" customWidth="1"/>
    <col min="4614" max="4614" width="10.85546875" style="3" customWidth="1"/>
    <col min="4615" max="4615" width="14.42578125" style="3" customWidth="1"/>
    <col min="4616" max="4616" width="23.5703125" style="3" customWidth="1"/>
    <col min="4617" max="4617" width="29.28515625" style="3" customWidth="1"/>
    <col min="4618" max="4618" width="5.28515625" style="3" customWidth="1"/>
    <col min="4619" max="4619" width="10.85546875" style="3" customWidth="1"/>
    <col min="4620" max="4620" width="14.42578125" style="3" customWidth="1"/>
    <col min="4621" max="4621" width="23.5703125" style="3" customWidth="1"/>
    <col min="4622" max="4622" width="29.28515625" style="3" customWidth="1"/>
    <col min="4623" max="4623" width="5.28515625" style="3" customWidth="1"/>
    <col min="4624" max="4624" width="10.85546875" style="3" customWidth="1"/>
    <col min="4625" max="4625" width="14.42578125" style="3" customWidth="1"/>
    <col min="4626" max="4626" width="23.5703125" style="3" customWidth="1"/>
    <col min="4627" max="4627" width="29.28515625" style="3" customWidth="1"/>
    <col min="4628" max="4864" width="9.140625" style="3"/>
    <col min="4865" max="4865" width="10.85546875" style="3" customWidth="1"/>
    <col min="4866" max="4866" width="14.42578125" style="3" customWidth="1"/>
    <col min="4867" max="4867" width="23.5703125" style="3" customWidth="1"/>
    <col min="4868" max="4868" width="29.28515625" style="3" customWidth="1"/>
    <col min="4869" max="4869" width="5.28515625" style="3" customWidth="1"/>
    <col min="4870" max="4870" width="10.85546875" style="3" customWidth="1"/>
    <col min="4871" max="4871" width="14.42578125" style="3" customWidth="1"/>
    <col min="4872" max="4872" width="23.5703125" style="3" customWidth="1"/>
    <col min="4873" max="4873" width="29.28515625" style="3" customWidth="1"/>
    <col min="4874" max="4874" width="5.28515625" style="3" customWidth="1"/>
    <col min="4875" max="4875" width="10.85546875" style="3" customWidth="1"/>
    <col min="4876" max="4876" width="14.42578125" style="3" customWidth="1"/>
    <col min="4877" max="4877" width="23.5703125" style="3" customWidth="1"/>
    <col min="4878" max="4878" width="29.28515625" style="3" customWidth="1"/>
    <col min="4879" max="4879" width="5.28515625" style="3" customWidth="1"/>
    <col min="4880" max="4880" width="10.85546875" style="3" customWidth="1"/>
    <col min="4881" max="4881" width="14.42578125" style="3" customWidth="1"/>
    <col min="4882" max="4882" width="23.5703125" style="3" customWidth="1"/>
    <col min="4883" max="4883" width="29.28515625" style="3" customWidth="1"/>
    <col min="4884" max="5120" width="9.140625" style="3"/>
    <col min="5121" max="5121" width="10.85546875" style="3" customWidth="1"/>
    <col min="5122" max="5122" width="14.42578125" style="3" customWidth="1"/>
    <col min="5123" max="5123" width="23.5703125" style="3" customWidth="1"/>
    <col min="5124" max="5124" width="29.28515625" style="3" customWidth="1"/>
    <col min="5125" max="5125" width="5.28515625" style="3" customWidth="1"/>
    <col min="5126" max="5126" width="10.85546875" style="3" customWidth="1"/>
    <col min="5127" max="5127" width="14.42578125" style="3" customWidth="1"/>
    <col min="5128" max="5128" width="23.5703125" style="3" customWidth="1"/>
    <col min="5129" max="5129" width="29.28515625" style="3" customWidth="1"/>
    <col min="5130" max="5130" width="5.28515625" style="3" customWidth="1"/>
    <col min="5131" max="5131" width="10.85546875" style="3" customWidth="1"/>
    <col min="5132" max="5132" width="14.42578125" style="3" customWidth="1"/>
    <col min="5133" max="5133" width="23.5703125" style="3" customWidth="1"/>
    <col min="5134" max="5134" width="29.28515625" style="3" customWidth="1"/>
    <col min="5135" max="5135" width="5.28515625" style="3" customWidth="1"/>
    <col min="5136" max="5136" width="10.85546875" style="3" customWidth="1"/>
    <col min="5137" max="5137" width="14.42578125" style="3" customWidth="1"/>
    <col min="5138" max="5138" width="23.5703125" style="3" customWidth="1"/>
    <col min="5139" max="5139" width="29.28515625" style="3" customWidth="1"/>
    <col min="5140" max="5376" width="9.140625" style="3"/>
    <col min="5377" max="5377" width="10.85546875" style="3" customWidth="1"/>
    <col min="5378" max="5378" width="14.42578125" style="3" customWidth="1"/>
    <col min="5379" max="5379" width="23.5703125" style="3" customWidth="1"/>
    <col min="5380" max="5380" width="29.28515625" style="3" customWidth="1"/>
    <col min="5381" max="5381" width="5.28515625" style="3" customWidth="1"/>
    <col min="5382" max="5382" width="10.85546875" style="3" customWidth="1"/>
    <col min="5383" max="5383" width="14.42578125" style="3" customWidth="1"/>
    <col min="5384" max="5384" width="23.5703125" style="3" customWidth="1"/>
    <col min="5385" max="5385" width="29.28515625" style="3" customWidth="1"/>
    <col min="5386" max="5386" width="5.28515625" style="3" customWidth="1"/>
    <col min="5387" max="5387" width="10.85546875" style="3" customWidth="1"/>
    <col min="5388" max="5388" width="14.42578125" style="3" customWidth="1"/>
    <col min="5389" max="5389" width="23.5703125" style="3" customWidth="1"/>
    <col min="5390" max="5390" width="29.28515625" style="3" customWidth="1"/>
    <col min="5391" max="5391" width="5.28515625" style="3" customWidth="1"/>
    <col min="5392" max="5392" width="10.85546875" style="3" customWidth="1"/>
    <col min="5393" max="5393" width="14.42578125" style="3" customWidth="1"/>
    <col min="5394" max="5394" width="23.5703125" style="3" customWidth="1"/>
    <col min="5395" max="5395" width="29.28515625" style="3" customWidth="1"/>
    <col min="5396" max="5632" width="9.140625" style="3"/>
    <col min="5633" max="5633" width="10.85546875" style="3" customWidth="1"/>
    <col min="5634" max="5634" width="14.42578125" style="3" customWidth="1"/>
    <col min="5635" max="5635" width="23.5703125" style="3" customWidth="1"/>
    <col min="5636" max="5636" width="29.28515625" style="3" customWidth="1"/>
    <col min="5637" max="5637" width="5.28515625" style="3" customWidth="1"/>
    <col min="5638" max="5638" width="10.85546875" style="3" customWidth="1"/>
    <col min="5639" max="5639" width="14.42578125" style="3" customWidth="1"/>
    <col min="5640" max="5640" width="23.5703125" style="3" customWidth="1"/>
    <col min="5641" max="5641" width="29.28515625" style="3" customWidth="1"/>
    <col min="5642" max="5642" width="5.28515625" style="3" customWidth="1"/>
    <col min="5643" max="5643" width="10.85546875" style="3" customWidth="1"/>
    <col min="5644" max="5644" width="14.42578125" style="3" customWidth="1"/>
    <col min="5645" max="5645" width="23.5703125" style="3" customWidth="1"/>
    <col min="5646" max="5646" width="29.28515625" style="3" customWidth="1"/>
    <col min="5647" max="5647" width="5.28515625" style="3" customWidth="1"/>
    <col min="5648" max="5648" width="10.85546875" style="3" customWidth="1"/>
    <col min="5649" max="5649" width="14.42578125" style="3" customWidth="1"/>
    <col min="5650" max="5650" width="23.5703125" style="3" customWidth="1"/>
    <col min="5651" max="5651" width="29.28515625" style="3" customWidth="1"/>
    <col min="5652" max="5888" width="9.140625" style="3"/>
    <col min="5889" max="5889" width="10.85546875" style="3" customWidth="1"/>
    <col min="5890" max="5890" width="14.42578125" style="3" customWidth="1"/>
    <col min="5891" max="5891" width="23.5703125" style="3" customWidth="1"/>
    <col min="5892" max="5892" width="29.28515625" style="3" customWidth="1"/>
    <col min="5893" max="5893" width="5.28515625" style="3" customWidth="1"/>
    <col min="5894" max="5894" width="10.85546875" style="3" customWidth="1"/>
    <col min="5895" max="5895" width="14.42578125" style="3" customWidth="1"/>
    <col min="5896" max="5896" width="23.5703125" style="3" customWidth="1"/>
    <col min="5897" max="5897" width="29.28515625" style="3" customWidth="1"/>
    <col min="5898" max="5898" width="5.28515625" style="3" customWidth="1"/>
    <col min="5899" max="5899" width="10.85546875" style="3" customWidth="1"/>
    <col min="5900" max="5900" width="14.42578125" style="3" customWidth="1"/>
    <col min="5901" max="5901" width="23.5703125" style="3" customWidth="1"/>
    <col min="5902" max="5902" width="29.28515625" style="3" customWidth="1"/>
    <col min="5903" max="5903" width="5.28515625" style="3" customWidth="1"/>
    <col min="5904" max="5904" width="10.85546875" style="3" customWidth="1"/>
    <col min="5905" max="5905" width="14.42578125" style="3" customWidth="1"/>
    <col min="5906" max="5906" width="23.5703125" style="3" customWidth="1"/>
    <col min="5907" max="5907" width="29.28515625" style="3" customWidth="1"/>
    <col min="5908" max="6144" width="9.140625" style="3"/>
    <col min="6145" max="6145" width="10.85546875" style="3" customWidth="1"/>
    <col min="6146" max="6146" width="14.42578125" style="3" customWidth="1"/>
    <col min="6147" max="6147" width="23.5703125" style="3" customWidth="1"/>
    <col min="6148" max="6148" width="29.28515625" style="3" customWidth="1"/>
    <col min="6149" max="6149" width="5.28515625" style="3" customWidth="1"/>
    <col min="6150" max="6150" width="10.85546875" style="3" customWidth="1"/>
    <col min="6151" max="6151" width="14.42578125" style="3" customWidth="1"/>
    <col min="6152" max="6152" width="23.5703125" style="3" customWidth="1"/>
    <col min="6153" max="6153" width="29.28515625" style="3" customWidth="1"/>
    <col min="6154" max="6154" width="5.28515625" style="3" customWidth="1"/>
    <col min="6155" max="6155" width="10.85546875" style="3" customWidth="1"/>
    <col min="6156" max="6156" width="14.42578125" style="3" customWidth="1"/>
    <col min="6157" max="6157" width="23.5703125" style="3" customWidth="1"/>
    <col min="6158" max="6158" width="29.28515625" style="3" customWidth="1"/>
    <col min="6159" max="6159" width="5.28515625" style="3" customWidth="1"/>
    <col min="6160" max="6160" width="10.85546875" style="3" customWidth="1"/>
    <col min="6161" max="6161" width="14.42578125" style="3" customWidth="1"/>
    <col min="6162" max="6162" width="23.5703125" style="3" customWidth="1"/>
    <col min="6163" max="6163" width="29.28515625" style="3" customWidth="1"/>
    <col min="6164" max="6400" width="9.140625" style="3"/>
    <col min="6401" max="6401" width="10.85546875" style="3" customWidth="1"/>
    <col min="6402" max="6402" width="14.42578125" style="3" customWidth="1"/>
    <col min="6403" max="6403" width="23.5703125" style="3" customWidth="1"/>
    <col min="6404" max="6404" width="29.28515625" style="3" customWidth="1"/>
    <col min="6405" max="6405" width="5.28515625" style="3" customWidth="1"/>
    <col min="6406" max="6406" width="10.85546875" style="3" customWidth="1"/>
    <col min="6407" max="6407" width="14.42578125" style="3" customWidth="1"/>
    <col min="6408" max="6408" width="23.5703125" style="3" customWidth="1"/>
    <col min="6409" max="6409" width="29.28515625" style="3" customWidth="1"/>
    <col min="6410" max="6410" width="5.28515625" style="3" customWidth="1"/>
    <col min="6411" max="6411" width="10.85546875" style="3" customWidth="1"/>
    <col min="6412" max="6412" width="14.42578125" style="3" customWidth="1"/>
    <col min="6413" max="6413" width="23.5703125" style="3" customWidth="1"/>
    <col min="6414" max="6414" width="29.28515625" style="3" customWidth="1"/>
    <col min="6415" max="6415" width="5.28515625" style="3" customWidth="1"/>
    <col min="6416" max="6416" width="10.85546875" style="3" customWidth="1"/>
    <col min="6417" max="6417" width="14.42578125" style="3" customWidth="1"/>
    <col min="6418" max="6418" width="23.5703125" style="3" customWidth="1"/>
    <col min="6419" max="6419" width="29.28515625" style="3" customWidth="1"/>
    <col min="6420" max="6656" width="9.140625" style="3"/>
    <col min="6657" max="6657" width="10.85546875" style="3" customWidth="1"/>
    <col min="6658" max="6658" width="14.42578125" style="3" customWidth="1"/>
    <col min="6659" max="6659" width="23.5703125" style="3" customWidth="1"/>
    <col min="6660" max="6660" width="29.28515625" style="3" customWidth="1"/>
    <col min="6661" max="6661" width="5.28515625" style="3" customWidth="1"/>
    <col min="6662" max="6662" width="10.85546875" style="3" customWidth="1"/>
    <col min="6663" max="6663" width="14.42578125" style="3" customWidth="1"/>
    <col min="6664" max="6664" width="23.5703125" style="3" customWidth="1"/>
    <col min="6665" max="6665" width="29.28515625" style="3" customWidth="1"/>
    <col min="6666" max="6666" width="5.28515625" style="3" customWidth="1"/>
    <col min="6667" max="6667" width="10.85546875" style="3" customWidth="1"/>
    <col min="6668" max="6668" width="14.42578125" style="3" customWidth="1"/>
    <col min="6669" max="6669" width="23.5703125" style="3" customWidth="1"/>
    <col min="6670" max="6670" width="29.28515625" style="3" customWidth="1"/>
    <col min="6671" max="6671" width="5.28515625" style="3" customWidth="1"/>
    <col min="6672" max="6672" width="10.85546875" style="3" customWidth="1"/>
    <col min="6673" max="6673" width="14.42578125" style="3" customWidth="1"/>
    <col min="6674" max="6674" width="23.5703125" style="3" customWidth="1"/>
    <col min="6675" max="6675" width="29.28515625" style="3" customWidth="1"/>
    <col min="6676" max="6912" width="9.140625" style="3"/>
    <col min="6913" max="6913" width="10.85546875" style="3" customWidth="1"/>
    <col min="6914" max="6914" width="14.42578125" style="3" customWidth="1"/>
    <col min="6915" max="6915" width="23.5703125" style="3" customWidth="1"/>
    <col min="6916" max="6916" width="29.28515625" style="3" customWidth="1"/>
    <col min="6917" max="6917" width="5.28515625" style="3" customWidth="1"/>
    <col min="6918" max="6918" width="10.85546875" style="3" customWidth="1"/>
    <col min="6919" max="6919" width="14.42578125" style="3" customWidth="1"/>
    <col min="6920" max="6920" width="23.5703125" style="3" customWidth="1"/>
    <col min="6921" max="6921" width="29.28515625" style="3" customWidth="1"/>
    <col min="6922" max="6922" width="5.28515625" style="3" customWidth="1"/>
    <col min="6923" max="6923" width="10.85546875" style="3" customWidth="1"/>
    <col min="6924" max="6924" width="14.42578125" style="3" customWidth="1"/>
    <col min="6925" max="6925" width="23.5703125" style="3" customWidth="1"/>
    <col min="6926" max="6926" width="29.28515625" style="3" customWidth="1"/>
    <col min="6927" max="6927" width="5.28515625" style="3" customWidth="1"/>
    <col min="6928" max="6928" width="10.85546875" style="3" customWidth="1"/>
    <col min="6929" max="6929" width="14.42578125" style="3" customWidth="1"/>
    <col min="6930" max="6930" width="23.5703125" style="3" customWidth="1"/>
    <col min="6931" max="6931" width="29.28515625" style="3" customWidth="1"/>
    <col min="6932" max="7168" width="9.140625" style="3"/>
    <col min="7169" max="7169" width="10.85546875" style="3" customWidth="1"/>
    <col min="7170" max="7170" width="14.42578125" style="3" customWidth="1"/>
    <col min="7171" max="7171" width="23.5703125" style="3" customWidth="1"/>
    <col min="7172" max="7172" width="29.28515625" style="3" customWidth="1"/>
    <col min="7173" max="7173" width="5.28515625" style="3" customWidth="1"/>
    <col min="7174" max="7174" width="10.85546875" style="3" customWidth="1"/>
    <col min="7175" max="7175" width="14.42578125" style="3" customWidth="1"/>
    <col min="7176" max="7176" width="23.5703125" style="3" customWidth="1"/>
    <col min="7177" max="7177" width="29.28515625" style="3" customWidth="1"/>
    <col min="7178" max="7178" width="5.28515625" style="3" customWidth="1"/>
    <col min="7179" max="7179" width="10.85546875" style="3" customWidth="1"/>
    <col min="7180" max="7180" width="14.42578125" style="3" customWidth="1"/>
    <col min="7181" max="7181" width="23.5703125" style="3" customWidth="1"/>
    <col min="7182" max="7182" width="29.28515625" style="3" customWidth="1"/>
    <col min="7183" max="7183" width="5.28515625" style="3" customWidth="1"/>
    <col min="7184" max="7184" width="10.85546875" style="3" customWidth="1"/>
    <col min="7185" max="7185" width="14.42578125" style="3" customWidth="1"/>
    <col min="7186" max="7186" width="23.5703125" style="3" customWidth="1"/>
    <col min="7187" max="7187" width="29.28515625" style="3" customWidth="1"/>
    <col min="7188" max="7424" width="9.140625" style="3"/>
    <col min="7425" max="7425" width="10.85546875" style="3" customWidth="1"/>
    <col min="7426" max="7426" width="14.42578125" style="3" customWidth="1"/>
    <col min="7427" max="7427" width="23.5703125" style="3" customWidth="1"/>
    <col min="7428" max="7428" width="29.28515625" style="3" customWidth="1"/>
    <col min="7429" max="7429" width="5.28515625" style="3" customWidth="1"/>
    <col min="7430" max="7430" width="10.85546875" style="3" customWidth="1"/>
    <col min="7431" max="7431" width="14.42578125" style="3" customWidth="1"/>
    <col min="7432" max="7432" width="23.5703125" style="3" customWidth="1"/>
    <col min="7433" max="7433" width="29.28515625" style="3" customWidth="1"/>
    <col min="7434" max="7434" width="5.28515625" style="3" customWidth="1"/>
    <col min="7435" max="7435" width="10.85546875" style="3" customWidth="1"/>
    <col min="7436" max="7436" width="14.42578125" style="3" customWidth="1"/>
    <col min="7437" max="7437" width="23.5703125" style="3" customWidth="1"/>
    <col min="7438" max="7438" width="29.28515625" style="3" customWidth="1"/>
    <col min="7439" max="7439" width="5.28515625" style="3" customWidth="1"/>
    <col min="7440" max="7440" width="10.85546875" style="3" customWidth="1"/>
    <col min="7441" max="7441" width="14.42578125" style="3" customWidth="1"/>
    <col min="7442" max="7442" width="23.5703125" style="3" customWidth="1"/>
    <col min="7443" max="7443" width="29.28515625" style="3" customWidth="1"/>
    <col min="7444" max="7680" width="9.140625" style="3"/>
    <col min="7681" max="7681" width="10.85546875" style="3" customWidth="1"/>
    <col min="7682" max="7682" width="14.42578125" style="3" customWidth="1"/>
    <col min="7683" max="7683" width="23.5703125" style="3" customWidth="1"/>
    <col min="7684" max="7684" width="29.28515625" style="3" customWidth="1"/>
    <col min="7685" max="7685" width="5.28515625" style="3" customWidth="1"/>
    <col min="7686" max="7686" width="10.85546875" style="3" customWidth="1"/>
    <col min="7687" max="7687" width="14.42578125" style="3" customWidth="1"/>
    <col min="7688" max="7688" width="23.5703125" style="3" customWidth="1"/>
    <col min="7689" max="7689" width="29.28515625" style="3" customWidth="1"/>
    <col min="7690" max="7690" width="5.28515625" style="3" customWidth="1"/>
    <col min="7691" max="7691" width="10.85546875" style="3" customWidth="1"/>
    <col min="7692" max="7692" width="14.42578125" style="3" customWidth="1"/>
    <col min="7693" max="7693" width="23.5703125" style="3" customWidth="1"/>
    <col min="7694" max="7694" width="29.28515625" style="3" customWidth="1"/>
    <col min="7695" max="7695" width="5.28515625" style="3" customWidth="1"/>
    <col min="7696" max="7696" width="10.85546875" style="3" customWidth="1"/>
    <col min="7697" max="7697" width="14.42578125" style="3" customWidth="1"/>
    <col min="7698" max="7698" width="23.5703125" style="3" customWidth="1"/>
    <col min="7699" max="7699" width="29.28515625" style="3" customWidth="1"/>
    <col min="7700" max="7936" width="9.140625" style="3"/>
    <col min="7937" max="7937" width="10.85546875" style="3" customWidth="1"/>
    <col min="7938" max="7938" width="14.42578125" style="3" customWidth="1"/>
    <col min="7939" max="7939" width="23.5703125" style="3" customWidth="1"/>
    <col min="7940" max="7940" width="29.28515625" style="3" customWidth="1"/>
    <col min="7941" max="7941" width="5.28515625" style="3" customWidth="1"/>
    <col min="7942" max="7942" width="10.85546875" style="3" customWidth="1"/>
    <col min="7943" max="7943" width="14.42578125" style="3" customWidth="1"/>
    <col min="7944" max="7944" width="23.5703125" style="3" customWidth="1"/>
    <col min="7945" max="7945" width="29.28515625" style="3" customWidth="1"/>
    <col min="7946" max="7946" width="5.28515625" style="3" customWidth="1"/>
    <col min="7947" max="7947" width="10.85546875" style="3" customWidth="1"/>
    <col min="7948" max="7948" width="14.42578125" style="3" customWidth="1"/>
    <col min="7949" max="7949" width="23.5703125" style="3" customWidth="1"/>
    <col min="7950" max="7950" width="29.28515625" style="3" customWidth="1"/>
    <col min="7951" max="7951" width="5.28515625" style="3" customWidth="1"/>
    <col min="7952" max="7952" width="10.85546875" style="3" customWidth="1"/>
    <col min="7953" max="7953" width="14.42578125" style="3" customWidth="1"/>
    <col min="7954" max="7954" width="23.5703125" style="3" customWidth="1"/>
    <col min="7955" max="7955" width="29.28515625" style="3" customWidth="1"/>
    <col min="7956" max="8192" width="9.140625" style="3"/>
    <col min="8193" max="8193" width="10.85546875" style="3" customWidth="1"/>
    <col min="8194" max="8194" width="14.42578125" style="3" customWidth="1"/>
    <col min="8195" max="8195" width="23.5703125" style="3" customWidth="1"/>
    <col min="8196" max="8196" width="29.28515625" style="3" customWidth="1"/>
    <col min="8197" max="8197" width="5.28515625" style="3" customWidth="1"/>
    <col min="8198" max="8198" width="10.85546875" style="3" customWidth="1"/>
    <col min="8199" max="8199" width="14.42578125" style="3" customWidth="1"/>
    <col min="8200" max="8200" width="23.5703125" style="3" customWidth="1"/>
    <col min="8201" max="8201" width="29.28515625" style="3" customWidth="1"/>
    <col min="8202" max="8202" width="5.28515625" style="3" customWidth="1"/>
    <col min="8203" max="8203" width="10.85546875" style="3" customWidth="1"/>
    <col min="8204" max="8204" width="14.42578125" style="3" customWidth="1"/>
    <col min="8205" max="8205" width="23.5703125" style="3" customWidth="1"/>
    <col min="8206" max="8206" width="29.28515625" style="3" customWidth="1"/>
    <col min="8207" max="8207" width="5.28515625" style="3" customWidth="1"/>
    <col min="8208" max="8208" width="10.85546875" style="3" customWidth="1"/>
    <col min="8209" max="8209" width="14.42578125" style="3" customWidth="1"/>
    <col min="8210" max="8210" width="23.5703125" style="3" customWidth="1"/>
    <col min="8211" max="8211" width="29.28515625" style="3" customWidth="1"/>
    <col min="8212" max="8448" width="9.140625" style="3"/>
    <col min="8449" max="8449" width="10.85546875" style="3" customWidth="1"/>
    <col min="8450" max="8450" width="14.42578125" style="3" customWidth="1"/>
    <col min="8451" max="8451" width="23.5703125" style="3" customWidth="1"/>
    <col min="8452" max="8452" width="29.28515625" style="3" customWidth="1"/>
    <col min="8453" max="8453" width="5.28515625" style="3" customWidth="1"/>
    <col min="8454" max="8454" width="10.85546875" style="3" customWidth="1"/>
    <col min="8455" max="8455" width="14.42578125" style="3" customWidth="1"/>
    <col min="8456" max="8456" width="23.5703125" style="3" customWidth="1"/>
    <col min="8457" max="8457" width="29.28515625" style="3" customWidth="1"/>
    <col min="8458" max="8458" width="5.28515625" style="3" customWidth="1"/>
    <col min="8459" max="8459" width="10.85546875" style="3" customWidth="1"/>
    <col min="8460" max="8460" width="14.42578125" style="3" customWidth="1"/>
    <col min="8461" max="8461" width="23.5703125" style="3" customWidth="1"/>
    <col min="8462" max="8462" width="29.28515625" style="3" customWidth="1"/>
    <col min="8463" max="8463" width="5.28515625" style="3" customWidth="1"/>
    <col min="8464" max="8464" width="10.85546875" style="3" customWidth="1"/>
    <col min="8465" max="8465" width="14.42578125" style="3" customWidth="1"/>
    <col min="8466" max="8466" width="23.5703125" style="3" customWidth="1"/>
    <col min="8467" max="8467" width="29.28515625" style="3" customWidth="1"/>
    <col min="8468" max="8704" width="9.140625" style="3"/>
    <col min="8705" max="8705" width="10.85546875" style="3" customWidth="1"/>
    <col min="8706" max="8706" width="14.42578125" style="3" customWidth="1"/>
    <col min="8707" max="8707" width="23.5703125" style="3" customWidth="1"/>
    <col min="8708" max="8708" width="29.28515625" style="3" customWidth="1"/>
    <col min="8709" max="8709" width="5.28515625" style="3" customWidth="1"/>
    <col min="8710" max="8710" width="10.85546875" style="3" customWidth="1"/>
    <col min="8711" max="8711" width="14.42578125" style="3" customWidth="1"/>
    <col min="8712" max="8712" width="23.5703125" style="3" customWidth="1"/>
    <col min="8713" max="8713" width="29.28515625" style="3" customWidth="1"/>
    <col min="8714" max="8714" width="5.28515625" style="3" customWidth="1"/>
    <col min="8715" max="8715" width="10.85546875" style="3" customWidth="1"/>
    <col min="8716" max="8716" width="14.42578125" style="3" customWidth="1"/>
    <col min="8717" max="8717" width="23.5703125" style="3" customWidth="1"/>
    <col min="8718" max="8718" width="29.28515625" style="3" customWidth="1"/>
    <col min="8719" max="8719" width="5.28515625" style="3" customWidth="1"/>
    <col min="8720" max="8720" width="10.85546875" style="3" customWidth="1"/>
    <col min="8721" max="8721" width="14.42578125" style="3" customWidth="1"/>
    <col min="8722" max="8722" width="23.5703125" style="3" customWidth="1"/>
    <col min="8723" max="8723" width="29.28515625" style="3" customWidth="1"/>
    <col min="8724" max="8960" width="9.140625" style="3"/>
    <col min="8961" max="8961" width="10.85546875" style="3" customWidth="1"/>
    <col min="8962" max="8962" width="14.42578125" style="3" customWidth="1"/>
    <col min="8963" max="8963" width="23.5703125" style="3" customWidth="1"/>
    <col min="8964" max="8964" width="29.28515625" style="3" customWidth="1"/>
    <col min="8965" max="8965" width="5.28515625" style="3" customWidth="1"/>
    <col min="8966" max="8966" width="10.85546875" style="3" customWidth="1"/>
    <col min="8967" max="8967" width="14.42578125" style="3" customWidth="1"/>
    <col min="8968" max="8968" width="23.5703125" style="3" customWidth="1"/>
    <col min="8969" max="8969" width="29.28515625" style="3" customWidth="1"/>
    <col min="8970" max="8970" width="5.28515625" style="3" customWidth="1"/>
    <col min="8971" max="8971" width="10.85546875" style="3" customWidth="1"/>
    <col min="8972" max="8972" width="14.42578125" style="3" customWidth="1"/>
    <col min="8973" max="8973" width="23.5703125" style="3" customWidth="1"/>
    <col min="8974" max="8974" width="29.28515625" style="3" customWidth="1"/>
    <col min="8975" max="8975" width="5.28515625" style="3" customWidth="1"/>
    <col min="8976" max="8976" width="10.85546875" style="3" customWidth="1"/>
    <col min="8977" max="8977" width="14.42578125" style="3" customWidth="1"/>
    <col min="8978" max="8978" width="23.5703125" style="3" customWidth="1"/>
    <col min="8979" max="8979" width="29.28515625" style="3" customWidth="1"/>
    <col min="8980" max="9216" width="9.140625" style="3"/>
    <col min="9217" max="9217" width="10.85546875" style="3" customWidth="1"/>
    <col min="9218" max="9218" width="14.42578125" style="3" customWidth="1"/>
    <col min="9219" max="9219" width="23.5703125" style="3" customWidth="1"/>
    <col min="9220" max="9220" width="29.28515625" style="3" customWidth="1"/>
    <col min="9221" max="9221" width="5.28515625" style="3" customWidth="1"/>
    <col min="9222" max="9222" width="10.85546875" style="3" customWidth="1"/>
    <col min="9223" max="9223" width="14.42578125" style="3" customWidth="1"/>
    <col min="9224" max="9224" width="23.5703125" style="3" customWidth="1"/>
    <col min="9225" max="9225" width="29.28515625" style="3" customWidth="1"/>
    <col min="9226" max="9226" width="5.28515625" style="3" customWidth="1"/>
    <col min="9227" max="9227" width="10.85546875" style="3" customWidth="1"/>
    <col min="9228" max="9228" width="14.42578125" style="3" customWidth="1"/>
    <col min="9229" max="9229" width="23.5703125" style="3" customWidth="1"/>
    <col min="9230" max="9230" width="29.28515625" style="3" customWidth="1"/>
    <col min="9231" max="9231" width="5.28515625" style="3" customWidth="1"/>
    <col min="9232" max="9232" width="10.85546875" style="3" customWidth="1"/>
    <col min="9233" max="9233" width="14.42578125" style="3" customWidth="1"/>
    <col min="9234" max="9234" width="23.5703125" style="3" customWidth="1"/>
    <col min="9235" max="9235" width="29.28515625" style="3" customWidth="1"/>
    <col min="9236" max="9472" width="9.140625" style="3"/>
    <col min="9473" max="9473" width="10.85546875" style="3" customWidth="1"/>
    <col min="9474" max="9474" width="14.42578125" style="3" customWidth="1"/>
    <col min="9475" max="9475" width="23.5703125" style="3" customWidth="1"/>
    <col min="9476" max="9476" width="29.28515625" style="3" customWidth="1"/>
    <col min="9477" max="9477" width="5.28515625" style="3" customWidth="1"/>
    <col min="9478" max="9478" width="10.85546875" style="3" customWidth="1"/>
    <col min="9479" max="9479" width="14.42578125" style="3" customWidth="1"/>
    <col min="9480" max="9480" width="23.5703125" style="3" customWidth="1"/>
    <col min="9481" max="9481" width="29.28515625" style="3" customWidth="1"/>
    <col min="9482" max="9482" width="5.28515625" style="3" customWidth="1"/>
    <col min="9483" max="9483" width="10.85546875" style="3" customWidth="1"/>
    <col min="9484" max="9484" width="14.42578125" style="3" customWidth="1"/>
    <col min="9485" max="9485" width="23.5703125" style="3" customWidth="1"/>
    <col min="9486" max="9486" width="29.28515625" style="3" customWidth="1"/>
    <col min="9487" max="9487" width="5.28515625" style="3" customWidth="1"/>
    <col min="9488" max="9488" width="10.85546875" style="3" customWidth="1"/>
    <col min="9489" max="9489" width="14.42578125" style="3" customWidth="1"/>
    <col min="9490" max="9490" width="23.5703125" style="3" customWidth="1"/>
    <col min="9491" max="9491" width="29.28515625" style="3" customWidth="1"/>
    <col min="9492" max="9728" width="9.140625" style="3"/>
    <col min="9729" max="9729" width="10.85546875" style="3" customWidth="1"/>
    <col min="9730" max="9730" width="14.42578125" style="3" customWidth="1"/>
    <col min="9731" max="9731" width="23.5703125" style="3" customWidth="1"/>
    <col min="9732" max="9732" width="29.28515625" style="3" customWidth="1"/>
    <col min="9733" max="9733" width="5.28515625" style="3" customWidth="1"/>
    <col min="9734" max="9734" width="10.85546875" style="3" customWidth="1"/>
    <col min="9735" max="9735" width="14.42578125" style="3" customWidth="1"/>
    <col min="9736" max="9736" width="23.5703125" style="3" customWidth="1"/>
    <col min="9737" max="9737" width="29.28515625" style="3" customWidth="1"/>
    <col min="9738" max="9738" width="5.28515625" style="3" customWidth="1"/>
    <col min="9739" max="9739" width="10.85546875" style="3" customWidth="1"/>
    <col min="9740" max="9740" width="14.42578125" style="3" customWidth="1"/>
    <col min="9741" max="9741" width="23.5703125" style="3" customWidth="1"/>
    <col min="9742" max="9742" width="29.28515625" style="3" customWidth="1"/>
    <col min="9743" max="9743" width="5.28515625" style="3" customWidth="1"/>
    <col min="9744" max="9744" width="10.85546875" style="3" customWidth="1"/>
    <col min="9745" max="9745" width="14.42578125" style="3" customWidth="1"/>
    <col min="9746" max="9746" width="23.5703125" style="3" customWidth="1"/>
    <col min="9747" max="9747" width="29.28515625" style="3" customWidth="1"/>
    <col min="9748" max="9984" width="9.140625" style="3"/>
    <col min="9985" max="9985" width="10.85546875" style="3" customWidth="1"/>
    <col min="9986" max="9986" width="14.42578125" style="3" customWidth="1"/>
    <col min="9987" max="9987" width="23.5703125" style="3" customWidth="1"/>
    <col min="9988" max="9988" width="29.28515625" style="3" customWidth="1"/>
    <col min="9989" max="9989" width="5.28515625" style="3" customWidth="1"/>
    <col min="9990" max="9990" width="10.85546875" style="3" customWidth="1"/>
    <col min="9991" max="9991" width="14.42578125" style="3" customWidth="1"/>
    <col min="9992" max="9992" width="23.5703125" style="3" customWidth="1"/>
    <col min="9993" max="9993" width="29.28515625" style="3" customWidth="1"/>
    <col min="9994" max="9994" width="5.28515625" style="3" customWidth="1"/>
    <col min="9995" max="9995" width="10.85546875" style="3" customWidth="1"/>
    <col min="9996" max="9996" width="14.42578125" style="3" customWidth="1"/>
    <col min="9997" max="9997" width="23.5703125" style="3" customWidth="1"/>
    <col min="9998" max="9998" width="29.28515625" style="3" customWidth="1"/>
    <col min="9999" max="9999" width="5.28515625" style="3" customWidth="1"/>
    <col min="10000" max="10000" width="10.85546875" style="3" customWidth="1"/>
    <col min="10001" max="10001" width="14.42578125" style="3" customWidth="1"/>
    <col min="10002" max="10002" width="23.5703125" style="3" customWidth="1"/>
    <col min="10003" max="10003" width="29.28515625" style="3" customWidth="1"/>
    <col min="10004" max="10240" width="9.140625" style="3"/>
    <col min="10241" max="10241" width="10.85546875" style="3" customWidth="1"/>
    <col min="10242" max="10242" width="14.42578125" style="3" customWidth="1"/>
    <col min="10243" max="10243" width="23.5703125" style="3" customWidth="1"/>
    <col min="10244" max="10244" width="29.28515625" style="3" customWidth="1"/>
    <col min="10245" max="10245" width="5.28515625" style="3" customWidth="1"/>
    <col min="10246" max="10246" width="10.85546875" style="3" customWidth="1"/>
    <col min="10247" max="10247" width="14.42578125" style="3" customWidth="1"/>
    <col min="10248" max="10248" width="23.5703125" style="3" customWidth="1"/>
    <col min="10249" max="10249" width="29.28515625" style="3" customWidth="1"/>
    <col min="10250" max="10250" width="5.28515625" style="3" customWidth="1"/>
    <col min="10251" max="10251" width="10.85546875" style="3" customWidth="1"/>
    <col min="10252" max="10252" width="14.42578125" style="3" customWidth="1"/>
    <col min="10253" max="10253" width="23.5703125" style="3" customWidth="1"/>
    <col min="10254" max="10254" width="29.28515625" style="3" customWidth="1"/>
    <col min="10255" max="10255" width="5.28515625" style="3" customWidth="1"/>
    <col min="10256" max="10256" width="10.85546875" style="3" customWidth="1"/>
    <col min="10257" max="10257" width="14.42578125" style="3" customWidth="1"/>
    <col min="10258" max="10258" width="23.5703125" style="3" customWidth="1"/>
    <col min="10259" max="10259" width="29.28515625" style="3" customWidth="1"/>
    <col min="10260" max="10496" width="9.140625" style="3"/>
    <col min="10497" max="10497" width="10.85546875" style="3" customWidth="1"/>
    <col min="10498" max="10498" width="14.42578125" style="3" customWidth="1"/>
    <col min="10499" max="10499" width="23.5703125" style="3" customWidth="1"/>
    <col min="10500" max="10500" width="29.28515625" style="3" customWidth="1"/>
    <col min="10501" max="10501" width="5.28515625" style="3" customWidth="1"/>
    <col min="10502" max="10502" width="10.85546875" style="3" customWidth="1"/>
    <col min="10503" max="10503" width="14.42578125" style="3" customWidth="1"/>
    <col min="10504" max="10504" width="23.5703125" style="3" customWidth="1"/>
    <col min="10505" max="10505" width="29.28515625" style="3" customWidth="1"/>
    <col min="10506" max="10506" width="5.28515625" style="3" customWidth="1"/>
    <col min="10507" max="10507" width="10.85546875" style="3" customWidth="1"/>
    <col min="10508" max="10508" width="14.42578125" style="3" customWidth="1"/>
    <col min="10509" max="10509" width="23.5703125" style="3" customWidth="1"/>
    <col min="10510" max="10510" width="29.28515625" style="3" customWidth="1"/>
    <col min="10511" max="10511" width="5.28515625" style="3" customWidth="1"/>
    <col min="10512" max="10512" width="10.85546875" style="3" customWidth="1"/>
    <col min="10513" max="10513" width="14.42578125" style="3" customWidth="1"/>
    <col min="10514" max="10514" width="23.5703125" style="3" customWidth="1"/>
    <col min="10515" max="10515" width="29.28515625" style="3" customWidth="1"/>
    <col min="10516" max="10752" width="9.140625" style="3"/>
    <col min="10753" max="10753" width="10.85546875" style="3" customWidth="1"/>
    <col min="10754" max="10754" width="14.42578125" style="3" customWidth="1"/>
    <col min="10755" max="10755" width="23.5703125" style="3" customWidth="1"/>
    <col min="10756" max="10756" width="29.28515625" style="3" customWidth="1"/>
    <col min="10757" max="10757" width="5.28515625" style="3" customWidth="1"/>
    <col min="10758" max="10758" width="10.85546875" style="3" customWidth="1"/>
    <col min="10759" max="10759" width="14.42578125" style="3" customWidth="1"/>
    <col min="10760" max="10760" width="23.5703125" style="3" customWidth="1"/>
    <col min="10761" max="10761" width="29.28515625" style="3" customWidth="1"/>
    <col min="10762" max="10762" width="5.28515625" style="3" customWidth="1"/>
    <col min="10763" max="10763" width="10.85546875" style="3" customWidth="1"/>
    <col min="10764" max="10764" width="14.42578125" style="3" customWidth="1"/>
    <col min="10765" max="10765" width="23.5703125" style="3" customWidth="1"/>
    <col min="10766" max="10766" width="29.28515625" style="3" customWidth="1"/>
    <col min="10767" max="10767" width="5.28515625" style="3" customWidth="1"/>
    <col min="10768" max="10768" width="10.85546875" style="3" customWidth="1"/>
    <col min="10769" max="10769" width="14.42578125" style="3" customWidth="1"/>
    <col min="10770" max="10770" width="23.5703125" style="3" customWidth="1"/>
    <col min="10771" max="10771" width="29.28515625" style="3" customWidth="1"/>
    <col min="10772" max="11008" width="9.140625" style="3"/>
    <col min="11009" max="11009" width="10.85546875" style="3" customWidth="1"/>
    <col min="11010" max="11010" width="14.42578125" style="3" customWidth="1"/>
    <col min="11011" max="11011" width="23.5703125" style="3" customWidth="1"/>
    <col min="11012" max="11012" width="29.28515625" style="3" customWidth="1"/>
    <col min="11013" max="11013" width="5.28515625" style="3" customWidth="1"/>
    <col min="11014" max="11014" width="10.85546875" style="3" customWidth="1"/>
    <col min="11015" max="11015" width="14.42578125" style="3" customWidth="1"/>
    <col min="11016" max="11016" width="23.5703125" style="3" customWidth="1"/>
    <col min="11017" max="11017" width="29.28515625" style="3" customWidth="1"/>
    <col min="11018" max="11018" width="5.28515625" style="3" customWidth="1"/>
    <col min="11019" max="11019" width="10.85546875" style="3" customWidth="1"/>
    <col min="11020" max="11020" width="14.42578125" style="3" customWidth="1"/>
    <col min="11021" max="11021" width="23.5703125" style="3" customWidth="1"/>
    <col min="11022" max="11022" width="29.28515625" style="3" customWidth="1"/>
    <col min="11023" max="11023" width="5.28515625" style="3" customWidth="1"/>
    <col min="11024" max="11024" width="10.85546875" style="3" customWidth="1"/>
    <col min="11025" max="11025" width="14.42578125" style="3" customWidth="1"/>
    <col min="11026" max="11026" width="23.5703125" style="3" customWidth="1"/>
    <col min="11027" max="11027" width="29.28515625" style="3" customWidth="1"/>
    <col min="11028" max="11264" width="9.140625" style="3"/>
    <col min="11265" max="11265" width="10.85546875" style="3" customWidth="1"/>
    <col min="11266" max="11266" width="14.42578125" style="3" customWidth="1"/>
    <col min="11267" max="11267" width="23.5703125" style="3" customWidth="1"/>
    <col min="11268" max="11268" width="29.28515625" style="3" customWidth="1"/>
    <col min="11269" max="11269" width="5.28515625" style="3" customWidth="1"/>
    <col min="11270" max="11270" width="10.85546875" style="3" customWidth="1"/>
    <col min="11271" max="11271" width="14.42578125" style="3" customWidth="1"/>
    <col min="11272" max="11272" width="23.5703125" style="3" customWidth="1"/>
    <col min="11273" max="11273" width="29.28515625" style="3" customWidth="1"/>
    <col min="11274" max="11274" width="5.28515625" style="3" customWidth="1"/>
    <col min="11275" max="11275" width="10.85546875" style="3" customWidth="1"/>
    <col min="11276" max="11276" width="14.42578125" style="3" customWidth="1"/>
    <col min="11277" max="11277" width="23.5703125" style="3" customWidth="1"/>
    <col min="11278" max="11278" width="29.28515625" style="3" customWidth="1"/>
    <col min="11279" max="11279" width="5.28515625" style="3" customWidth="1"/>
    <col min="11280" max="11280" width="10.85546875" style="3" customWidth="1"/>
    <col min="11281" max="11281" width="14.42578125" style="3" customWidth="1"/>
    <col min="11282" max="11282" width="23.5703125" style="3" customWidth="1"/>
    <col min="11283" max="11283" width="29.28515625" style="3" customWidth="1"/>
    <col min="11284" max="11520" width="9.140625" style="3"/>
    <col min="11521" max="11521" width="10.85546875" style="3" customWidth="1"/>
    <col min="11522" max="11522" width="14.42578125" style="3" customWidth="1"/>
    <col min="11523" max="11523" width="23.5703125" style="3" customWidth="1"/>
    <col min="11524" max="11524" width="29.28515625" style="3" customWidth="1"/>
    <col min="11525" max="11525" width="5.28515625" style="3" customWidth="1"/>
    <col min="11526" max="11526" width="10.85546875" style="3" customWidth="1"/>
    <col min="11527" max="11527" width="14.42578125" style="3" customWidth="1"/>
    <col min="11528" max="11528" width="23.5703125" style="3" customWidth="1"/>
    <col min="11529" max="11529" width="29.28515625" style="3" customWidth="1"/>
    <col min="11530" max="11530" width="5.28515625" style="3" customWidth="1"/>
    <col min="11531" max="11531" width="10.85546875" style="3" customWidth="1"/>
    <col min="11532" max="11532" width="14.42578125" style="3" customWidth="1"/>
    <col min="11533" max="11533" width="23.5703125" style="3" customWidth="1"/>
    <col min="11534" max="11534" width="29.28515625" style="3" customWidth="1"/>
    <col min="11535" max="11535" width="5.28515625" style="3" customWidth="1"/>
    <col min="11536" max="11536" width="10.85546875" style="3" customWidth="1"/>
    <col min="11537" max="11537" width="14.42578125" style="3" customWidth="1"/>
    <col min="11538" max="11538" width="23.5703125" style="3" customWidth="1"/>
    <col min="11539" max="11539" width="29.28515625" style="3" customWidth="1"/>
    <col min="11540" max="11776" width="9.140625" style="3"/>
    <col min="11777" max="11777" width="10.85546875" style="3" customWidth="1"/>
    <col min="11778" max="11778" width="14.42578125" style="3" customWidth="1"/>
    <col min="11779" max="11779" width="23.5703125" style="3" customWidth="1"/>
    <col min="11780" max="11780" width="29.28515625" style="3" customWidth="1"/>
    <col min="11781" max="11781" width="5.28515625" style="3" customWidth="1"/>
    <col min="11782" max="11782" width="10.85546875" style="3" customWidth="1"/>
    <col min="11783" max="11783" width="14.42578125" style="3" customWidth="1"/>
    <col min="11784" max="11784" width="23.5703125" style="3" customWidth="1"/>
    <col min="11785" max="11785" width="29.28515625" style="3" customWidth="1"/>
    <col min="11786" max="11786" width="5.28515625" style="3" customWidth="1"/>
    <col min="11787" max="11787" width="10.85546875" style="3" customWidth="1"/>
    <col min="11788" max="11788" width="14.42578125" style="3" customWidth="1"/>
    <col min="11789" max="11789" width="23.5703125" style="3" customWidth="1"/>
    <col min="11790" max="11790" width="29.28515625" style="3" customWidth="1"/>
    <col min="11791" max="11791" width="5.28515625" style="3" customWidth="1"/>
    <col min="11792" max="11792" width="10.85546875" style="3" customWidth="1"/>
    <col min="11793" max="11793" width="14.42578125" style="3" customWidth="1"/>
    <col min="11794" max="11794" width="23.5703125" style="3" customWidth="1"/>
    <col min="11795" max="11795" width="29.28515625" style="3" customWidth="1"/>
    <col min="11796" max="12032" width="9.140625" style="3"/>
    <col min="12033" max="12033" width="10.85546875" style="3" customWidth="1"/>
    <col min="12034" max="12034" width="14.42578125" style="3" customWidth="1"/>
    <col min="12035" max="12035" width="23.5703125" style="3" customWidth="1"/>
    <col min="12036" max="12036" width="29.28515625" style="3" customWidth="1"/>
    <col min="12037" max="12037" width="5.28515625" style="3" customWidth="1"/>
    <col min="12038" max="12038" width="10.85546875" style="3" customWidth="1"/>
    <col min="12039" max="12039" width="14.42578125" style="3" customWidth="1"/>
    <col min="12040" max="12040" width="23.5703125" style="3" customWidth="1"/>
    <col min="12041" max="12041" width="29.28515625" style="3" customWidth="1"/>
    <col min="12042" max="12042" width="5.28515625" style="3" customWidth="1"/>
    <col min="12043" max="12043" width="10.85546875" style="3" customWidth="1"/>
    <col min="12044" max="12044" width="14.42578125" style="3" customWidth="1"/>
    <col min="12045" max="12045" width="23.5703125" style="3" customWidth="1"/>
    <col min="12046" max="12046" width="29.28515625" style="3" customWidth="1"/>
    <col min="12047" max="12047" width="5.28515625" style="3" customWidth="1"/>
    <col min="12048" max="12048" width="10.85546875" style="3" customWidth="1"/>
    <col min="12049" max="12049" width="14.42578125" style="3" customWidth="1"/>
    <col min="12050" max="12050" width="23.5703125" style="3" customWidth="1"/>
    <col min="12051" max="12051" width="29.28515625" style="3" customWidth="1"/>
    <col min="12052" max="12288" width="9.140625" style="3"/>
    <col min="12289" max="12289" width="10.85546875" style="3" customWidth="1"/>
    <col min="12290" max="12290" width="14.42578125" style="3" customWidth="1"/>
    <col min="12291" max="12291" width="23.5703125" style="3" customWidth="1"/>
    <col min="12292" max="12292" width="29.28515625" style="3" customWidth="1"/>
    <col min="12293" max="12293" width="5.28515625" style="3" customWidth="1"/>
    <col min="12294" max="12294" width="10.85546875" style="3" customWidth="1"/>
    <col min="12295" max="12295" width="14.42578125" style="3" customWidth="1"/>
    <col min="12296" max="12296" width="23.5703125" style="3" customWidth="1"/>
    <col min="12297" max="12297" width="29.28515625" style="3" customWidth="1"/>
    <col min="12298" max="12298" width="5.28515625" style="3" customWidth="1"/>
    <col min="12299" max="12299" width="10.85546875" style="3" customWidth="1"/>
    <col min="12300" max="12300" width="14.42578125" style="3" customWidth="1"/>
    <col min="12301" max="12301" width="23.5703125" style="3" customWidth="1"/>
    <col min="12302" max="12302" width="29.28515625" style="3" customWidth="1"/>
    <col min="12303" max="12303" width="5.28515625" style="3" customWidth="1"/>
    <col min="12304" max="12304" width="10.85546875" style="3" customWidth="1"/>
    <col min="12305" max="12305" width="14.42578125" style="3" customWidth="1"/>
    <col min="12306" max="12306" width="23.5703125" style="3" customWidth="1"/>
    <col min="12307" max="12307" width="29.28515625" style="3" customWidth="1"/>
    <col min="12308" max="12544" width="9.140625" style="3"/>
    <col min="12545" max="12545" width="10.85546875" style="3" customWidth="1"/>
    <col min="12546" max="12546" width="14.42578125" style="3" customWidth="1"/>
    <col min="12547" max="12547" width="23.5703125" style="3" customWidth="1"/>
    <col min="12548" max="12548" width="29.28515625" style="3" customWidth="1"/>
    <col min="12549" max="12549" width="5.28515625" style="3" customWidth="1"/>
    <col min="12550" max="12550" width="10.85546875" style="3" customWidth="1"/>
    <col min="12551" max="12551" width="14.42578125" style="3" customWidth="1"/>
    <col min="12552" max="12552" width="23.5703125" style="3" customWidth="1"/>
    <col min="12553" max="12553" width="29.28515625" style="3" customWidth="1"/>
    <col min="12554" max="12554" width="5.28515625" style="3" customWidth="1"/>
    <col min="12555" max="12555" width="10.85546875" style="3" customWidth="1"/>
    <col min="12556" max="12556" width="14.42578125" style="3" customWidth="1"/>
    <col min="12557" max="12557" width="23.5703125" style="3" customWidth="1"/>
    <col min="12558" max="12558" width="29.28515625" style="3" customWidth="1"/>
    <col min="12559" max="12559" width="5.28515625" style="3" customWidth="1"/>
    <col min="12560" max="12560" width="10.85546875" style="3" customWidth="1"/>
    <col min="12561" max="12561" width="14.42578125" style="3" customWidth="1"/>
    <col min="12562" max="12562" width="23.5703125" style="3" customWidth="1"/>
    <col min="12563" max="12563" width="29.28515625" style="3" customWidth="1"/>
    <col min="12564" max="12800" width="9.140625" style="3"/>
    <col min="12801" max="12801" width="10.85546875" style="3" customWidth="1"/>
    <col min="12802" max="12802" width="14.42578125" style="3" customWidth="1"/>
    <col min="12803" max="12803" width="23.5703125" style="3" customWidth="1"/>
    <col min="12804" max="12804" width="29.28515625" style="3" customWidth="1"/>
    <col min="12805" max="12805" width="5.28515625" style="3" customWidth="1"/>
    <col min="12806" max="12806" width="10.85546875" style="3" customWidth="1"/>
    <col min="12807" max="12807" width="14.42578125" style="3" customWidth="1"/>
    <col min="12808" max="12808" width="23.5703125" style="3" customWidth="1"/>
    <col min="12809" max="12809" width="29.28515625" style="3" customWidth="1"/>
    <col min="12810" max="12810" width="5.28515625" style="3" customWidth="1"/>
    <col min="12811" max="12811" width="10.85546875" style="3" customWidth="1"/>
    <col min="12812" max="12812" width="14.42578125" style="3" customWidth="1"/>
    <col min="12813" max="12813" width="23.5703125" style="3" customWidth="1"/>
    <col min="12814" max="12814" width="29.28515625" style="3" customWidth="1"/>
    <col min="12815" max="12815" width="5.28515625" style="3" customWidth="1"/>
    <col min="12816" max="12816" width="10.85546875" style="3" customWidth="1"/>
    <col min="12817" max="12817" width="14.42578125" style="3" customWidth="1"/>
    <col min="12818" max="12818" width="23.5703125" style="3" customWidth="1"/>
    <col min="12819" max="12819" width="29.28515625" style="3" customWidth="1"/>
    <col min="12820" max="13056" width="9.140625" style="3"/>
    <col min="13057" max="13057" width="10.85546875" style="3" customWidth="1"/>
    <col min="13058" max="13058" width="14.42578125" style="3" customWidth="1"/>
    <col min="13059" max="13059" width="23.5703125" style="3" customWidth="1"/>
    <col min="13060" max="13060" width="29.28515625" style="3" customWidth="1"/>
    <col min="13061" max="13061" width="5.28515625" style="3" customWidth="1"/>
    <col min="13062" max="13062" width="10.85546875" style="3" customWidth="1"/>
    <col min="13063" max="13063" width="14.42578125" style="3" customWidth="1"/>
    <col min="13064" max="13064" width="23.5703125" style="3" customWidth="1"/>
    <col min="13065" max="13065" width="29.28515625" style="3" customWidth="1"/>
    <col min="13066" max="13066" width="5.28515625" style="3" customWidth="1"/>
    <col min="13067" max="13067" width="10.85546875" style="3" customWidth="1"/>
    <col min="13068" max="13068" width="14.42578125" style="3" customWidth="1"/>
    <col min="13069" max="13069" width="23.5703125" style="3" customWidth="1"/>
    <col min="13070" max="13070" width="29.28515625" style="3" customWidth="1"/>
    <col min="13071" max="13071" width="5.28515625" style="3" customWidth="1"/>
    <col min="13072" max="13072" width="10.85546875" style="3" customWidth="1"/>
    <col min="13073" max="13073" width="14.42578125" style="3" customWidth="1"/>
    <col min="13074" max="13074" width="23.5703125" style="3" customWidth="1"/>
    <col min="13075" max="13075" width="29.28515625" style="3" customWidth="1"/>
    <col min="13076" max="13312" width="9.140625" style="3"/>
    <col min="13313" max="13313" width="10.85546875" style="3" customWidth="1"/>
    <col min="13314" max="13314" width="14.42578125" style="3" customWidth="1"/>
    <col min="13315" max="13315" width="23.5703125" style="3" customWidth="1"/>
    <col min="13316" max="13316" width="29.28515625" style="3" customWidth="1"/>
    <col min="13317" max="13317" width="5.28515625" style="3" customWidth="1"/>
    <col min="13318" max="13318" width="10.85546875" style="3" customWidth="1"/>
    <col min="13319" max="13319" width="14.42578125" style="3" customWidth="1"/>
    <col min="13320" max="13320" width="23.5703125" style="3" customWidth="1"/>
    <col min="13321" max="13321" width="29.28515625" style="3" customWidth="1"/>
    <col min="13322" max="13322" width="5.28515625" style="3" customWidth="1"/>
    <col min="13323" max="13323" width="10.85546875" style="3" customWidth="1"/>
    <col min="13324" max="13324" width="14.42578125" style="3" customWidth="1"/>
    <col min="13325" max="13325" width="23.5703125" style="3" customWidth="1"/>
    <col min="13326" max="13326" width="29.28515625" style="3" customWidth="1"/>
    <col min="13327" max="13327" width="5.28515625" style="3" customWidth="1"/>
    <col min="13328" max="13328" width="10.85546875" style="3" customWidth="1"/>
    <col min="13329" max="13329" width="14.42578125" style="3" customWidth="1"/>
    <col min="13330" max="13330" width="23.5703125" style="3" customWidth="1"/>
    <col min="13331" max="13331" width="29.28515625" style="3" customWidth="1"/>
    <col min="13332" max="13568" width="9.140625" style="3"/>
    <col min="13569" max="13569" width="10.85546875" style="3" customWidth="1"/>
    <col min="13570" max="13570" width="14.42578125" style="3" customWidth="1"/>
    <col min="13571" max="13571" width="23.5703125" style="3" customWidth="1"/>
    <col min="13572" max="13572" width="29.28515625" style="3" customWidth="1"/>
    <col min="13573" max="13573" width="5.28515625" style="3" customWidth="1"/>
    <col min="13574" max="13574" width="10.85546875" style="3" customWidth="1"/>
    <col min="13575" max="13575" width="14.42578125" style="3" customWidth="1"/>
    <col min="13576" max="13576" width="23.5703125" style="3" customWidth="1"/>
    <col min="13577" max="13577" width="29.28515625" style="3" customWidth="1"/>
    <col min="13578" max="13578" width="5.28515625" style="3" customWidth="1"/>
    <col min="13579" max="13579" width="10.85546875" style="3" customWidth="1"/>
    <col min="13580" max="13580" width="14.42578125" style="3" customWidth="1"/>
    <col min="13581" max="13581" width="23.5703125" style="3" customWidth="1"/>
    <col min="13582" max="13582" width="29.28515625" style="3" customWidth="1"/>
    <col min="13583" max="13583" width="5.28515625" style="3" customWidth="1"/>
    <col min="13584" max="13584" width="10.85546875" style="3" customWidth="1"/>
    <col min="13585" max="13585" width="14.42578125" style="3" customWidth="1"/>
    <col min="13586" max="13586" width="23.5703125" style="3" customWidth="1"/>
    <col min="13587" max="13587" width="29.28515625" style="3" customWidth="1"/>
    <col min="13588" max="13824" width="9.140625" style="3"/>
    <col min="13825" max="13825" width="10.85546875" style="3" customWidth="1"/>
    <col min="13826" max="13826" width="14.42578125" style="3" customWidth="1"/>
    <col min="13827" max="13827" width="23.5703125" style="3" customWidth="1"/>
    <col min="13828" max="13828" width="29.28515625" style="3" customWidth="1"/>
    <col min="13829" max="13829" width="5.28515625" style="3" customWidth="1"/>
    <col min="13830" max="13830" width="10.85546875" style="3" customWidth="1"/>
    <col min="13831" max="13831" width="14.42578125" style="3" customWidth="1"/>
    <col min="13832" max="13832" width="23.5703125" style="3" customWidth="1"/>
    <col min="13833" max="13833" width="29.28515625" style="3" customWidth="1"/>
    <col min="13834" max="13834" width="5.28515625" style="3" customWidth="1"/>
    <col min="13835" max="13835" width="10.85546875" style="3" customWidth="1"/>
    <col min="13836" max="13836" width="14.42578125" style="3" customWidth="1"/>
    <col min="13837" max="13837" width="23.5703125" style="3" customWidth="1"/>
    <col min="13838" max="13838" width="29.28515625" style="3" customWidth="1"/>
    <col min="13839" max="13839" width="5.28515625" style="3" customWidth="1"/>
    <col min="13840" max="13840" width="10.85546875" style="3" customWidth="1"/>
    <col min="13841" max="13841" width="14.42578125" style="3" customWidth="1"/>
    <col min="13842" max="13842" width="23.5703125" style="3" customWidth="1"/>
    <col min="13843" max="13843" width="29.28515625" style="3" customWidth="1"/>
    <col min="13844" max="14080" width="9.140625" style="3"/>
    <col min="14081" max="14081" width="10.85546875" style="3" customWidth="1"/>
    <col min="14082" max="14082" width="14.42578125" style="3" customWidth="1"/>
    <col min="14083" max="14083" width="23.5703125" style="3" customWidth="1"/>
    <col min="14084" max="14084" width="29.28515625" style="3" customWidth="1"/>
    <col min="14085" max="14085" width="5.28515625" style="3" customWidth="1"/>
    <col min="14086" max="14086" width="10.85546875" style="3" customWidth="1"/>
    <col min="14087" max="14087" width="14.42578125" style="3" customWidth="1"/>
    <col min="14088" max="14088" width="23.5703125" style="3" customWidth="1"/>
    <col min="14089" max="14089" width="29.28515625" style="3" customWidth="1"/>
    <col min="14090" max="14090" width="5.28515625" style="3" customWidth="1"/>
    <col min="14091" max="14091" width="10.85546875" style="3" customWidth="1"/>
    <col min="14092" max="14092" width="14.42578125" style="3" customWidth="1"/>
    <col min="14093" max="14093" width="23.5703125" style="3" customWidth="1"/>
    <col min="14094" max="14094" width="29.28515625" style="3" customWidth="1"/>
    <col min="14095" max="14095" width="5.28515625" style="3" customWidth="1"/>
    <col min="14096" max="14096" width="10.85546875" style="3" customWidth="1"/>
    <col min="14097" max="14097" width="14.42578125" style="3" customWidth="1"/>
    <col min="14098" max="14098" width="23.5703125" style="3" customWidth="1"/>
    <col min="14099" max="14099" width="29.28515625" style="3" customWidth="1"/>
    <col min="14100" max="14336" width="9.140625" style="3"/>
    <col min="14337" max="14337" width="10.85546875" style="3" customWidth="1"/>
    <col min="14338" max="14338" width="14.42578125" style="3" customWidth="1"/>
    <col min="14339" max="14339" width="23.5703125" style="3" customWidth="1"/>
    <col min="14340" max="14340" width="29.28515625" style="3" customWidth="1"/>
    <col min="14341" max="14341" width="5.28515625" style="3" customWidth="1"/>
    <col min="14342" max="14342" width="10.85546875" style="3" customWidth="1"/>
    <col min="14343" max="14343" width="14.42578125" style="3" customWidth="1"/>
    <col min="14344" max="14344" width="23.5703125" style="3" customWidth="1"/>
    <col min="14345" max="14345" width="29.28515625" style="3" customWidth="1"/>
    <col min="14346" max="14346" width="5.28515625" style="3" customWidth="1"/>
    <col min="14347" max="14347" width="10.85546875" style="3" customWidth="1"/>
    <col min="14348" max="14348" width="14.42578125" style="3" customWidth="1"/>
    <col min="14349" max="14349" width="23.5703125" style="3" customWidth="1"/>
    <col min="14350" max="14350" width="29.28515625" style="3" customWidth="1"/>
    <col min="14351" max="14351" width="5.28515625" style="3" customWidth="1"/>
    <col min="14352" max="14352" width="10.85546875" style="3" customWidth="1"/>
    <col min="14353" max="14353" width="14.42578125" style="3" customWidth="1"/>
    <col min="14354" max="14354" width="23.5703125" style="3" customWidth="1"/>
    <col min="14355" max="14355" width="29.28515625" style="3" customWidth="1"/>
    <col min="14356" max="14592" width="9.140625" style="3"/>
    <col min="14593" max="14593" width="10.85546875" style="3" customWidth="1"/>
    <col min="14594" max="14594" width="14.42578125" style="3" customWidth="1"/>
    <col min="14595" max="14595" width="23.5703125" style="3" customWidth="1"/>
    <col min="14596" max="14596" width="29.28515625" style="3" customWidth="1"/>
    <col min="14597" max="14597" width="5.28515625" style="3" customWidth="1"/>
    <col min="14598" max="14598" width="10.85546875" style="3" customWidth="1"/>
    <col min="14599" max="14599" width="14.42578125" style="3" customWidth="1"/>
    <col min="14600" max="14600" width="23.5703125" style="3" customWidth="1"/>
    <col min="14601" max="14601" width="29.28515625" style="3" customWidth="1"/>
    <col min="14602" max="14602" width="5.28515625" style="3" customWidth="1"/>
    <col min="14603" max="14603" width="10.85546875" style="3" customWidth="1"/>
    <col min="14604" max="14604" width="14.42578125" style="3" customWidth="1"/>
    <col min="14605" max="14605" width="23.5703125" style="3" customWidth="1"/>
    <col min="14606" max="14606" width="29.28515625" style="3" customWidth="1"/>
    <col min="14607" max="14607" width="5.28515625" style="3" customWidth="1"/>
    <col min="14608" max="14608" width="10.85546875" style="3" customWidth="1"/>
    <col min="14609" max="14609" width="14.42578125" style="3" customWidth="1"/>
    <col min="14610" max="14610" width="23.5703125" style="3" customWidth="1"/>
    <col min="14611" max="14611" width="29.28515625" style="3" customWidth="1"/>
    <col min="14612" max="14848" width="9.140625" style="3"/>
    <col min="14849" max="14849" width="10.85546875" style="3" customWidth="1"/>
    <col min="14850" max="14850" width="14.42578125" style="3" customWidth="1"/>
    <col min="14851" max="14851" width="23.5703125" style="3" customWidth="1"/>
    <col min="14852" max="14852" width="29.28515625" style="3" customWidth="1"/>
    <col min="14853" max="14853" width="5.28515625" style="3" customWidth="1"/>
    <col min="14854" max="14854" width="10.85546875" style="3" customWidth="1"/>
    <col min="14855" max="14855" width="14.42578125" style="3" customWidth="1"/>
    <col min="14856" max="14856" width="23.5703125" style="3" customWidth="1"/>
    <col min="14857" max="14857" width="29.28515625" style="3" customWidth="1"/>
    <col min="14858" max="14858" width="5.28515625" style="3" customWidth="1"/>
    <col min="14859" max="14859" width="10.85546875" style="3" customWidth="1"/>
    <col min="14860" max="14860" width="14.42578125" style="3" customWidth="1"/>
    <col min="14861" max="14861" width="23.5703125" style="3" customWidth="1"/>
    <col min="14862" max="14862" width="29.28515625" style="3" customWidth="1"/>
    <col min="14863" max="14863" width="5.28515625" style="3" customWidth="1"/>
    <col min="14864" max="14864" width="10.85546875" style="3" customWidth="1"/>
    <col min="14865" max="14865" width="14.42578125" style="3" customWidth="1"/>
    <col min="14866" max="14866" width="23.5703125" style="3" customWidth="1"/>
    <col min="14867" max="14867" width="29.28515625" style="3" customWidth="1"/>
    <col min="14868" max="15104" width="9.140625" style="3"/>
    <col min="15105" max="15105" width="10.85546875" style="3" customWidth="1"/>
    <col min="15106" max="15106" width="14.42578125" style="3" customWidth="1"/>
    <col min="15107" max="15107" width="23.5703125" style="3" customWidth="1"/>
    <col min="15108" max="15108" width="29.28515625" style="3" customWidth="1"/>
    <col min="15109" max="15109" width="5.28515625" style="3" customWidth="1"/>
    <col min="15110" max="15110" width="10.85546875" style="3" customWidth="1"/>
    <col min="15111" max="15111" width="14.42578125" style="3" customWidth="1"/>
    <col min="15112" max="15112" width="23.5703125" style="3" customWidth="1"/>
    <col min="15113" max="15113" width="29.28515625" style="3" customWidth="1"/>
    <col min="15114" max="15114" width="5.28515625" style="3" customWidth="1"/>
    <col min="15115" max="15115" width="10.85546875" style="3" customWidth="1"/>
    <col min="15116" max="15116" width="14.42578125" style="3" customWidth="1"/>
    <col min="15117" max="15117" width="23.5703125" style="3" customWidth="1"/>
    <col min="15118" max="15118" width="29.28515625" style="3" customWidth="1"/>
    <col min="15119" max="15119" width="5.28515625" style="3" customWidth="1"/>
    <col min="15120" max="15120" width="10.85546875" style="3" customWidth="1"/>
    <col min="15121" max="15121" width="14.42578125" style="3" customWidth="1"/>
    <col min="15122" max="15122" width="23.5703125" style="3" customWidth="1"/>
    <col min="15123" max="15123" width="29.28515625" style="3" customWidth="1"/>
    <col min="15124" max="15360" width="9.140625" style="3"/>
    <col min="15361" max="15361" width="10.85546875" style="3" customWidth="1"/>
    <col min="15362" max="15362" width="14.42578125" style="3" customWidth="1"/>
    <col min="15363" max="15363" width="23.5703125" style="3" customWidth="1"/>
    <col min="15364" max="15364" width="29.28515625" style="3" customWidth="1"/>
    <col min="15365" max="15365" width="5.28515625" style="3" customWidth="1"/>
    <col min="15366" max="15366" width="10.85546875" style="3" customWidth="1"/>
    <col min="15367" max="15367" width="14.42578125" style="3" customWidth="1"/>
    <col min="15368" max="15368" width="23.5703125" style="3" customWidth="1"/>
    <col min="15369" max="15369" width="29.28515625" style="3" customWidth="1"/>
    <col min="15370" max="15370" width="5.28515625" style="3" customWidth="1"/>
    <col min="15371" max="15371" width="10.85546875" style="3" customWidth="1"/>
    <col min="15372" max="15372" width="14.42578125" style="3" customWidth="1"/>
    <col min="15373" max="15373" width="23.5703125" style="3" customWidth="1"/>
    <col min="15374" max="15374" width="29.28515625" style="3" customWidth="1"/>
    <col min="15375" max="15375" width="5.28515625" style="3" customWidth="1"/>
    <col min="15376" max="15376" width="10.85546875" style="3" customWidth="1"/>
    <col min="15377" max="15377" width="14.42578125" style="3" customWidth="1"/>
    <col min="15378" max="15378" width="23.5703125" style="3" customWidth="1"/>
    <col min="15379" max="15379" width="29.28515625" style="3" customWidth="1"/>
    <col min="15380" max="15616" width="9.140625" style="3"/>
    <col min="15617" max="15617" width="10.85546875" style="3" customWidth="1"/>
    <col min="15618" max="15618" width="14.42578125" style="3" customWidth="1"/>
    <col min="15619" max="15619" width="23.5703125" style="3" customWidth="1"/>
    <col min="15620" max="15620" width="29.28515625" style="3" customWidth="1"/>
    <col min="15621" max="15621" width="5.28515625" style="3" customWidth="1"/>
    <col min="15622" max="15622" width="10.85546875" style="3" customWidth="1"/>
    <col min="15623" max="15623" width="14.42578125" style="3" customWidth="1"/>
    <col min="15624" max="15624" width="23.5703125" style="3" customWidth="1"/>
    <col min="15625" max="15625" width="29.28515625" style="3" customWidth="1"/>
    <col min="15626" max="15626" width="5.28515625" style="3" customWidth="1"/>
    <col min="15627" max="15627" width="10.85546875" style="3" customWidth="1"/>
    <col min="15628" max="15628" width="14.42578125" style="3" customWidth="1"/>
    <col min="15629" max="15629" width="23.5703125" style="3" customWidth="1"/>
    <col min="15630" max="15630" width="29.28515625" style="3" customWidth="1"/>
    <col min="15631" max="15631" width="5.28515625" style="3" customWidth="1"/>
    <col min="15632" max="15632" width="10.85546875" style="3" customWidth="1"/>
    <col min="15633" max="15633" width="14.42578125" style="3" customWidth="1"/>
    <col min="15634" max="15634" width="23.5703125" style="3" customWidth="1"/>
    <col min="15635" max="15635" width="29.28515625" style="3" customWidth="1"/>
    <col min="15636" max="15872" width="9.140625" style="3"/>
    <col min="15873" max="15873" width="10.85546875" style="3" customWidth="1"/>
    <col min="15874" max="15874" width="14.42578125" style="3" customWidth="1"/>
    <col min="15875" max="15875" width="23.5703125" style="3" customWidth="1"/>
    <col min="15876" max="15876" width="29.28515625" style="3" customWidth="1"/>
    <col min="15877" max="15877" width="5.28515625" style="3" customWidth="1"/>
    <col min="15878" max="15878" width="10.85546875" style="3" customWidth="1"/>
    <col min="15879" max="15879" width="14.42578125" style="3" customWidth="1"/>
    <col min="15880" max="15880" width="23.5703125" style="3" customWidth="1"/>
    <col min="15881" max="15881" width="29.28515625" style="3" customWidth="1"/>
    <col min="15882" max="15882" width="5.28515625" style="3" customWidth="1"/>
    <col min="15883" max="15883" width="10.85546875" style="3" customWidth="1"/>
    <col min="15884" max="15884" width="14.42578125" style="3" customWidth="1"/>
    <col min="15885" max="15885" width="23.5703125" style="3" customWidth="1"/>
    <col min="15886" max="15886" width="29.28515625" style="3" customWidth="1"/>
    <col min="15887" max="15887" width="5.28515625" style="3" customWidth="1"/>
    <col min="15888" max="15888" width="10.85546875" style="3" customWidth="1"/>
    <col min="15889" max="15889" width="14.42578125" style="3" customWidth="1"/>
    <col min="15890" max="15890" width="23.5703125" style="3" customWidth="1"/>
    <col min="15891" max="15891" width="29.28515625" style="3" customWidth="1"/>
    <col min="15892" max="16128" width="9.140625" style="3"/>
    <col min="16129" max="16129" width="10.85546875" style="3" customWidth="1"/>
    <col min="16130" max="16130" width="14.42578125" style="3" customWidth="1"/>
    <col min="16131" max="16131" width="23.5703125" style="3" customWidth="1"/>
    <col min="16132" max="16132" width="29.28515625" style="3" customWidth="1"/>
    <col min="16133" max="16133" width="5.28515625" style="3" customWidth="1"/>
    <col min="16134" max="16134" width="10.85546875" style="3" customWidth="1"/>
    <col min="16135" max="16135" width="14.42578125" style="3" customWidth="1"/>
    <col min="16136" max="16136" width="23.5703125" style="3" customWidth="1"/>
    <col min="16137" max="16137" width="29.28515625" style="3" customWidth="1"/>
    <col min="16138" max="16138" width="5.28515625" style="3" customWidth="1"/>
    <col min="16139" max="16139" width="10.85546875" style="3" customWidth="1"/>
    <col min="16140" max="16140" width="14.42578125" style="3" customWidth="1"/>
    <col min="16141" max="16141" width="23.5703125" style="3" customWidth="1"/>
    <col min="16142" max="16142" width="29.28515625" style="3" customWidth="1"/>
    <col min="16143" max="16143" width="5.28515625" style="3" customWidth="1"/>
    <col min="16144" max="16144" width="10.85546875" style="3" customWidth="1"/>
    <col min="16145" max="16145" width="14.42578125" style="3" customWidth="1"/>
    <col min="16146" max="16146" width="23.5703125" style="3" customWidth="1"/>
    <col min="16147" max="16147" width="29.28515625" style="3" customWidth="1"/>
    <col min="16148" max="16384" width="9.140625" style="3"/>
  </cols>
  <sheetData>
    <row r="1" spans="1:19" x14ac:dyDescent="0.15">
      <c r="A1" s="2" t="s">
        <v>28</v>
      </c>
      <c r="B1" s="3" t="s">
        <v>216</v>
      </c>
      <c r="F1" s="2"/>
      <c r="K1" s="2"/>
      <c r="P1" s="2"/>
    </row>
    <row r="2" spans="1:19" x14ac:dyDescent="0.15">
      <c r="A2" s="2" t="s">
        <v>29</v>
      </c>
      <c r="B2" s="3" t="s">
        <v>43</v>
      </c>
      <c r="D2" s="3" t="s">
        <v>30</v>
      </c>
      <c r="F2" s="2"/>
      <c r="K2" s="2"/>
      <c r="P2" s="2"/>
    </row>
    <row r="4" spans="1:19" x14ac:dyDescent="0.15">
      <c r="A4" s="2" t="s">
        <v>11</v>
      </c>
      <c r="B4" s="3" t="s">
        <v>47</v>
      </c>
      <c r="F4" s="2" t="s">
        <v>11</v>
      </c>
      <c r="G4" s="3" t="s">
        <v>44</v>
      </c>
      <c r="K4" s="2" t="s">
        <v>11</v>
      </c>
      <c r="L4" s="3" t="s">
        <v>45</v>
      </c>
      <c r="P4" s="2" t="s">
        <v>11</v>
      </c>
      <c r="Q4" s="3" t="s">
        <v>46</v>
      </c>
    </row>
    <row r="5" spans="1:19" x14ac:dyDescent="0.15">
      <c r="A5" s="4" t="s">
        <v>12</v>
      </c>
      <c r="B5" s="4" t="s">
        <v>26</v>
      </c>
      <c r="C5" s="4" t="s">
        <v>17</v>
      </c>
      <c r="D5" s="4" t="s">
        <v>27</v>
      </c>
      <c r="F5" s="4" t="s">
        <v>12</v>
      </c>
      <c r="G5" s="4" t="s">
        <v>26</v>
      </c>
      <c r="H5" s="4" t="s">
        <v>17</v>
      </c>
      <c r="I5" s="4" t="s">
        <v>27</v>
      </c>
      <c r="K5" s="4" t="s">
        <v>12</v>
      </c>
      <c r="L5" s="4" t="s">
        <v>26</v>
      </c>
      <c r="M5" s="4" t="s">
        <v>17</v>
      </c>
      <c r="N5" s="4" t="s">
        <v>27</v>
      </c>
      <c r="P5" s="4" t="s">
        <v>12</v>
      </c>
      <c r="Q5" s="4" t="s">
        <v>26</v>
      </c>
      <c r="R5" s="4" t="s">
        <v>17</v>
      </c>
      <c r="S5" s="4" t="s">
        <v>27</v>
      </c>
    </row>
    <row r="6" spans="1:19" x14ac:dyDescent="0.15">
      <c r="A6" s="4">
        <v>1</v>
      </c>
      <c r="B6" s="5" t="s">
        <v>52</v>
      </c>
      <c r="C6" s="5" t="s">
        <v>53</v>
      </c>
      <c r="D6" s="5" t="s">
        <v>54</v>
      </c>
      <c r="F6" s="4">
        <v>1</v>
      </c>
      <c r="G6" s="5" t="s">
        <v>108</v>
      </c>
      <c r="H6" s="5" t="s">
        <v>109</v>
      </c>
      <c r="I6" s="5" t="s">
        <v>62</v>
      </c>
      <c r="K6" s="4">
        <v>1</v>
      </c>
      <c r="L6" s="5" t="s">
        <v>174</v>
      </c>
      <c r="M6" s="5" t="s">
        <v>175</v>
      </c>
      <c r="N6" s="5" t="s">
        <v>86</v>
      </c>
      <c r="P6" s="4">
        <v>1</v>
      </c>
      <c r="Q6" s="5" t="s">
        <v>202</v>
      </c>
      <c r="R6" s="5" t="s">
        <v>203</v>
      </c>
      <c r="S6" s="5" t="s">
        <v>59</v>
      </c>
    </row>
    <row r="7" spans="1:19" x14ac:dyDescent="0.15">
      <c r="A7" s="4">
        <v>2</v>
      </c>
      <c r="B7" s="5" t="s">
        <v>55</v>
      </c>
      <c r="C7" s="5" t="s">
        <v>56</v>
      </c>
      <c r="D7" s="5" t="s">
        <v>54</v>
      </c>
      <c r="F7" s="4">
        <v>2</v>
      </c>
      <c r="G7" s="5" t="s">
        <v>110</v>
      </c>
      <c r="H7" s="5" t="s">
        <v>111</v>
      </c>
      <c r="I7" s="5" t="s">
        <v>54</v>
      </c>
      <c r="K7" s="4">
        <v>2</v>
      </c>
      <c r="L7" s="5" t="s">
        <v>176</v>
      </c>
      <c r="M7" s="5" t="s">
        <v>177</v>
      </c>
      <c r="N7" s="5" t="s">
        <v>54</v>
      </c>
      <c r="P7" s="4">
        <v>2</v>
      </c>
      <c r="Q7" s="5" t="s">
        <v>204</v>
      </c>
      <c r="R7" s="5" t="s">
        <v>205</v>
      </c>
      <c r="S7" s="5" t="s">
        <v>54</v>
      </c>
    </row>
    <row r="8" spans="1:19" x14ac:dyDescent="0.15">
      <c r="A8" s="4">
        <v>3</v>
      </c>
      <c r="B8" s="5" t="s">
        <v>57</v>
      </c>
      <c r="C8" s="5" t="s">
        <v>58</v>
      </c>
      <c r="D8" s="5" t="s">
        <v>59</v>
      </c>
      <c r="F8" s="4">
        <v>3</v>
      </c>
      <c r="G8" s="5" t="s">
        <v>112</v>
      </c>
      <c r="H8" s="5" t="s">
        <v>113</v>
      </c>
      <c r="I8" s="5" t="s">
        <v>54</v>
      </c>
      <c r="K8" s="4">
        <v>3</v>
      </c>
      <c r="L8" s="5" t="s">
        <v>178</v>
      </c>
      <c r="M8" s="5" t="s">
        <v>179</v>
      </c>
      <c r="N8" s="5" t="s">
        <v>79</v>
      </c>
      <c r="P8" s="4">
        <v>3</v>
      </c>
      <c r="Q8" s="5" t="s">
        <v>206</v>
      </c>
      <c r="R8" s="5" t="s">
        <v>207</v>
      </c>
      <c r="S8" s="5" t="s">
        <v>79</v>
      </c>
    </row>
    <row r="9" spans="1:19" x14ac:dyDescent="0.15">
      <c r="A9" s="4">
        <v>4</v>
      </c>
      <c r="B9" s="5" t="s">
        <v>60</v>
      </c>
      <c r="C9" s="5" t="s">
        <v>61</v>
      </c>
      <c r="D9" s="5" t="s">
        <v>62</v>
      </c>
      <c r="F9" s="4">
        <v>4</v>
      </c>
      <c r="G9" s="5" t="s">
        <v>114</v>
      </c>
      <c r="H9" s="5" t="s">
        <v>115</v>
      </c>
      <c r="I9" s="5" t="s">
        <v>54</v>
      </c>
      <c r="K9" s="4">
        <v>4</v>
      </c>
      <c r="L9" s="5" t="s">
        <v>180</v>
      </c>
      <c r="M9" s="5" t="s">
        <v>181</v>
      </c>
      <c r="N9" s="5" t="s">
        <v>62</v>
      </c>
      <c r="P9" s="4">
        <v>4</v>
      </c>
      <c r="Q9" s="5" t="s">
        <v>208</v>
      </c>
      <c r="R9" s="5" t="s">
        <v>209</v>
      </c>
      <c r="S9" s="5" t="s">
        <v>62</v>
      </c>
    </row>
    <row r="10" spans="1:19" x14ac:dyDescent="0.15">
      <c r="A10" s="4">
        <v>5</v>
      </c>
      <c r="B10" s="5" t="s">
        <v>63</v>
      </c>
      <c r="C10" s="5" t="s">
        <v>64</v>
      </c>
      <c r="D10" s="5" t="s">
        <v>59</v>
      </c>
      <c r="F10" s="4">
        <v>5</v>
      </c>
      <c r="G10" s="5" t="s">
        <v>116</v>
      </c>
      <c r="H10" s="5" t="s">
        <v>117</v>
      </c>
      <c r="I10" s="5" t="s">
        <v>62</v>
      </c>
      <c r="K10" s="4">
        <v>5</v>
      </c>
      <c r="L10" s="5" t="s">
        <v>182</v>
      </c>
      <c r="M10" s="5" t="s">
        <v>183</v>
      </c>
      <c r="N10" s="5" t="s">
        <v>54</v>
      </c>
      <c r="P10" s="4">
        <v>5</v>
      </c>
      <c r="Q10" s="5" t="s">
        <v>210</v>
      </c>
      <c r="R10" s="5" t="s">
        <v>211</v>
      </c>
      <c r="S10" s="5" t="s">
        <v>59</v>
      </c>
    </row>
    <row r="11" spans="1:19" x14ac:dyDescent="0.15">
      <c r="A11" s="4">
        <v>6</v>
      </c>
      <c r="B11" s="5" t="s">
        <v>65</v>
      </c>
      <c r="C11" s="5" t="s">
        <v>66</v>
      </c>
      <c r="D11" s="5" t="s">
        <v>62</v>
      </c>
      <c r="F11" s="4">
        <v>6</v>
      </c>
      <c r="G11" s="5" t="s">
        <v>118</v>
      </c>
      <c r="H11" s="5" t="s">
        <v>119</v>
      </c>
      <c r="I11" s="5" t="s">
        <v>101</v>
      </c>
      <c r="K11" s="4">
        <v>6</v>
      </c>
      <c r="L11" s="5" t="s">
        <v>184</v>
      </c>
      <c r="M11" s="5" t="s">
        <v>185</v>
      </c>
      <c r="N11" s="5" t="s">
        <v>79</v>
      </c>
      <c r="P11" s="4">
        <v>6</v>
      </c>
      <c r="Q11" s="5" t="s">
        <v>212</v>
      </c>
      <c r="R11" s="5" t="s">
        <v>213</v>
      </c>
      <c r="S11" s="5" t="s">
        <v>79</v>
      </c>
    </row>
    <row r="12" spans="1:19" x14ac:dyDescent="0.15">
      <c r="A12" s="4">
        <v>7</v>
      </c>
      <c r="B12" s="5" t="s">
        <v>67</v>
      </c>
      <c r="C12" s="5" t="s">
        <v>68</v>
      </c>
      <c r="D12" s="5" t="s">
        <v>54</v>
      </c>
      <c r="F12" s="4">
        <v>7</v>
      </c>
      <c r="G12" s="5" t="s">
        <v>120</v>
      </c>
      <c r="H12" s="5" t="s">
        <v>121</v>
      </c>
      <c r="I12" s="5" t="s">
        <v>86</v>
      </c>
      <c r="K12" s="4">
        <v>7</v>
      </c>
      <c r="L12" s="5" t="s">
        <v>186</v>
      </c>
      <c r="M12" s="5" t="s">
        <v>187</v>
      </c>
      <c r="N12" s="5" t="s">
        <v>62</v>
      </c>
      <c r="P12" s="4">
        <v>7</v>
      </c>
      <c r="Q12" s="5" t="s">
        <v>214</v>
      </c>
      <c r="R12" s="5" t="s">
        <v>215</v>
      </c>
      <c r="S12" s="5" t="s">
        <v>79</v>
      </c>
    </row>
    <row r="13" spans="1:19" x14ac:dyDescent="0.15">
      <c r="A13" s="4">
        <v>8</v>
      </c>
      <c r="B13" s="5" t="s">
        <v>69</v>
      </c>
      <c r="C13" s="5" t="s">
        <v>70</v>
      </c>
      <c r="D13" s="5" t="s">
        <v>59</v>
      </c>
      <c r="F13" s="4">
        <v>8</v>
      </c>
      <c r="G13" s="5" t="s">
        <v>122</v>
      </c>
      <c r="H13" s="5" t="s">
        <v>123</v>
      </c>
      <c r="I13" s="5" t="s">
        <v>59</v>
      </c>
      <c r="K13" s="4">
        <v>8</v>
      </c>
      <c r="L13" s="5" t="s">
        <v>188</v>
      </c>
      <c r="M13" s="5" t="s">
        <v>189</v>
      </c>
      <c r="N13" s="5" t="s">
        <v>54</v>
      </c>
      <c r="P13" s="4">
        <v>8</v>
      </c>
      <c r="Q13" s="5"/>
      <c r="R13" s="5"/>
      <c r="S13" s="5"/>
    </row>
    <row r="14" spans="1:19" x14ac:dyDescent="0.15">
      <c r="A14" s="4">
        <v>9</v>
      </c>
      <c r="B14" s="5" t="s">
        <v>71</v>
      </c>
      <c r="C14" s="5" t="s">
        <v>72</v>
      </c>
      <c r="D14" s="5" t="s">
        <v>62</v>
      </c>
      <c r="F14" s="4">
        <v>9</v>
      </c>
      <c r="G14" s="5" t="s">
        <v>124</v>
      </c>
      <c r="H14" s="5" t="s">
        <v>125</v>
      </c>
      <c r="I14" s="5" t="s">
        <v>54</v>
      </c>
      <c r="K14" s="4">
        <v>9</v>
      </c>
      <c r="L14" s="5" t="s">
        <v>190</v>
      </c>
      <c r="M14" s="5" t="s">
        <v>191</v>
      </c>
      <c r="N14" s="5" t="s">
        <v>79</v>
      </c>
      <c r="P14" s="4">
        <v>9</v>
      </c>
      <c r="Q14" s="5"/>
      <c r="R14" s="5"/>
      <c r="S14" s="5"/>
    </row>
    <row r="15" spans="1:19" x14ac:dyDescent="0.15">
      <c r="A15" s="4">
        <v>10</v>
      </c>
      <c r="B15" s="5" t="s">
        <v>73</v>
      </c>
      <c r="C15" s="5" t="s">
        <v>74</v>
      </c>
      <c r="D15" s="5" t="s">
        <v>62</v>
      </c>
      <c r="F15" s="4">
        <v>10</v>
      </c>
      <c r="G15" s="5" t="s">
        <v>126</v>
      </c>
      <c r="H15" s="5" t="s">
        <v>127</v>
      </c>
      <c r="I15" s="5" t="s">
        <v>54</v>
      </c>
      <c r="K15" s="4">
        <v>10</v>
      </c>
      <c r="L15" s="5" t="s">
        <v>192</v>
      </c>
      <c r="M15" s="5" t="s">
        <v>193</v>
      </c>
      <c r="N15" s="5" t="s">
        <v>59</v>
      </c>
      <c r="P15" s="4">
        <v>10</v>
      </c>
      <c r="Q15" s="5"/>
      <c r="R15" s="5"/>
      <c r="S15" s="5"/>
    </row>
    <row r="16" spans="1:19" x14ac:dyDescent="0.15">
      <c r="A16" s="4">
        <v>11</v>
      </c>
      <c r="B16" s="5" t="s">
        <v>75</v>
      </c>
      <c r="C16" s="5" t="s">
        <v>76</v>
      </c>
      <c r="D16" s="5" t="s">
        <v>62</v>
      </c>
      <c r="F16" s="4">
        <v>11</v>
      </c>
      <c r="G16" s="5" t="s">
        <v>128</v>
      </c>
      <c r="H16" s="5" t="s">
        <v>129</v>
      </c>
      <c r="I16" s="5" t="s">
        <v>79</v>
      </c>
      <c r="K16" s="4">
        <v>11</v>
      </c>
      <c r="L16" s="5" t="s">
        <v>194</v>
      </c>
      <c r="M16" s="5" t="s">
        <v>195</v>
      </c>
      <c r="N16" s="5" t="s">
        <v>62</v>
      </c>
      <c r="P16" s="4">
        <v>11</v>
      </c>
      <c r="Q16" s="5"/>
      <c r="R16" s="5"/>
      <c r="S16" s="5"/>
    </row>
    <row r="17" spans="1:19" x14ac:dyDescent="0.15">
      <c r="A17" s="4">
        <v>12</v>
      </c>
      <c r="B17" s="5" t="s">
        <v>77</v>
      </c>
      <c r="C17" s="5" t="s">
        <v>78</v>
      </c>
      <c r="D17" s="5" t="s">
        <v>79</v>
      </c>
      <c r="F17" s="4">
        <v>12</v>
      </c>
      <c r="G17" s="5" t="s">
        <v>130</v>
      </c>
      <c r="H17" s="5" t="s">
        <v>131</v>
      </c>
      <c r="I17" s="5" t="s">
        <v>79</v>
      </c>
      <c r="K17" s="4">
        <v>12</v>
      </c>
      <c r="L17" s="5" t="s">
        <v>196</v>
      </c>
      <c r="M17" s="5" t="s">
        <v>197</v>
      </c>
      <c r="N17" s="5" t="s">
        <v>86</v>
      </c>
      <c r="P17" s="4">
        <v>12</v>
      </c>
      <c r="Q17" s="5"/>
      <c r="R17" s="5"/>
      <c r="S17" s="5"/>
    </row>
    <row r="18" spans="1:19" x14ac:dyDescent="0.15">
      <c r="A18" s="4">
        <v>13</v>
      </c>
      <c r="B18" s="5" t="s">
        <v>80</v>
      </c>
      <c r="C18" s="5" t="s">
        <v>81</v>
      </c>
      <c r="D18" s="5" t="s">
        <v>62</v>
      </c>
      <c r="F18" s="4">
        <v>13</v>
      </c>
      <c r="G18" s="5" t="s">
        <v>132</v>
      </c>
      <c r="H18" s="5" t="s">
        <v>133</v>
      </c>
      <c r="I18" s="5" t="s">
        <v>62</v>
      </c>
      <c r="K18" s="4">
        <v>13</v>
      </c>
      <c r="L18" s="5" t="s">
        <v>198</v>
      </c>
      <c r="M18" s="5" t="s">
        <v>199</v>
      </c>
      <c r="N18" s="5" t="s">
        <v>62</v>
      </c>
      <c r="P18" s="4">
        <v>13</v>
      </c>
      <c r="Q18" s="5"/>
      <c r="R18" s="5"/>
      <c r="S18" s="5"/>
    </row>
    <row r="19" spans="1:19" x14ac:dyDescent="0.15">
      <c r="A19" s="4">
        <v>14</v>
      </c>
      <c r="B19" s="5" t="s">
        <v>82</v>
      </c>
      <c r="C19" s="5" t="s">
        <v>83</v>
      </c>
      <c r="D19" s="5" t="s">
        <v>54</v>
      </c>
      <c r="F19" s="4">
        <v>14</v>
      </c>
      <c r="G19" s="5" t="s">
        <v>134</v>
      </c>
      <c r="H19" s="5" t="s">
        <v>135</v>
      </c>
      <c r="I19" s="5" t="s">
        <v>59</v>
      </c>
      <c r="K19" s="4">
        <v>14</v>
      </c>
      <c r="L19" s="5" t="s">
        <v>200</v>
      </c>
      <c r="M19" s="5" t="s">
        <v>201</v>
      </c>
      <c r="N19" s="5" t="s">
        <v>54</v>
      </c>
      <c r="P19" s="4">
        <v>14</v>
      </c>
      <c r="Q19" s="5"/>
      <c r="R19" s="5"/>
      <c r="S19" s="5"/>
    </row>
    <row r="20" spans="1:19" x14ac:dyDescent="0.15">
      <c r="A20" s="4">
        <v>15</v>
      </c>
      <c r="B20" s="5" t="s">
        <v>84</v>
      </c>
      <c r="C20" s="5" t="s">
        <v>85</v>
      </c>
      <c r="D20" s="5" t="s">
        <v>86</v>
      </c>
      <c r="F20" s="4">
        <v>15</v>
      </c>
      <c r="G20" s="5" t="s">
        <v>136</v>
      </c>
      <c r="H20" s="5" t="s">
        <v>137</v>
      </c>
      <c r="I20" s="5" t="s">
        <v>59</v>
      </c>
      <c r="K20" s="4">
        <v>15</v>
      </c>
      <c r="L20" s="5"/>
      <c r="M20" s="5"/>
      <c r="N20" s="5"/>
      <c r="P20" s="4">
        <v>15</v>
      </c>
      <c r="Q20" s="5"/>
      <c r="R20" s="5"/>
      <c r="S20" s="5"/>
    </row>
    <row r="21" spans="1:19" x14ac:dyDescent="0.15">
      <c r="A21" s="4">
        <v>16</v>
      </c>
      <c r="B21" s="5" t="s">
        <v>87</v>
      </c>
      <c r="C21" s="5" t="s">
        <v>88</v>
      </c>
      <c r="D21" s="5" t="s">
        <v>59</v>
      </c>
      <c r="F21" s="4">
        <v>16</v>
      </c>
      <c r="G21" s="5" t="s">
        <v>138</v>
      </c>
      <c r="H21" s="5" t="s">
        <v>139</v>
      </c>
      <c r="I21" s="5" t="s">
        <v>86</v>
      </c>
      <c r="K21" s="4">
        <v>16</v>
      </c>
      <c r="L21" s="5"/>
      <c r="M21" s="5"/>
      <c r="N21" s="5"/>
      <c r="P21" s="4">
        <v>16</v>
      </c>
      <c r="Q21" s="5"/>
      <c r="R21" s="5"/>
      <c r="S21" s="5"/>
    </row>
    <row r="22" spans="1:19" x14ac:dyDescent="0.15">
      <c r="A22" s="4">
        <v>17</v>
      </c>
      <c r="B22" s="5" t="s">
        <v>89</v>
      </c>
      <c r="C22" s="5" t="s">
        <v>90</v>
      </c>
      <c r="D22" s="5" t="s">
        <v>62</v>
      </c>
      <c r="F22" s="4">
        <v>17</v>
      </c>
      <c r="G22" s="5" t="s">
        <v>140</v>
      </c>
      <c r="H22" s="5" t="s">
        <v>141</v>
      </c>
      <c r="I22" s="5" t="s">
        <v>54</v>
      </c>
      <c r="K22" s="4">
        <v>17</v>
      </c>
      <c r="L22" s="5"/>
      <c r="M22" s="5"/>
      <c r="N22" s="5"/>
      <c r="P22" s="4">
        <v>17</v>
      </c>
      <c r="Q22" s="5"/>
      <c r="R22" s="5"/>
      <c r="S22" s="5"/>
    </row>
    <row r="23" spans="1:19" x14ac:dyDescent="0.15">
      <c r="A23" s="4">
        <v>18</v>
      </c>
      <c r="B23" s="5" t="s">
        <v>91</v>
      </c>
      <c r="C23" s="5" t="s">
        <v>92</v>
      </c>
      <c r="D23" s="5" t="s">
        <v>62</v>
      </c>
      <c r="F23" s="4">
        <v>18</v>
      </c>
      <c r="G23" s="5" t="s">
        <v>142</v>
      </c>
      <c r="H23" s="5" t="s">
        <v>143</v>
      </c>
      <c r="I23" s="5" t="s">
        <v>62</v>
      </c>
      <c r="K23" s="4">
        <v>18</v>
      </c>
      <c r="L23" s="5"/>
      <c r="M23" s="5"/>
      <c r="N23" s="5"/>
      <c r="P23" s="4">
        <v>18</v>
      </c>
      <c r="Q23" s="5"/>
      <c r="R23" s="5"/>
      <c r="S23" s="5"/>
    </row>
    <row r="24" spans="1:19" x14ac:dyDescent="0.15">
      <c r="A24" s="4">
        <v>19</v>
      </c>
      <c r="B24" s="5" t="s">
        <v>93</v>
      </c>
      <c r="C24" s="5" t="s">
        <v>94</v>
      </c>
      <c r="D24" s="5" t="s">
        <v>79</v>
      </c>
      <c r="F24" s="4">
        <v>19</v>
      </c>
      <c r="G24" s="5" t="s">
        <v>144</v>
      </c>
      <c r="H24" s="5" t="s">
        <v>145</v>
      </c>
      <c r="I24" s="5" t="s">
        <v>54</v>
      </c>
      <c r="K24" s="4">
        <v>19</v>
      </c>
      <c r="L24" s="5"/>
      <c r="M24" s="5"/>
      <c r="N24" s="5"/>
      <c r="P24" s="4">
        <v>19</v>
      </c>
      <c r="Q24" s="5"/>
      <c r="R24" s="5"/>
      <c r="S24" s="5"/>
    </row>
    <row r="25" spans="1:19" x14ac:dyDescent="0.15">
      <c r="A25" s="4">
        <v>20</v>
      </c>
      <c r="B25" s="5" t="s">
        <v>95</v>
      </c>
      <c r="C25" s="5" t="s">
        <v>96</v>
      </c>
      <c r="D25" s="5" t="s">
        <v>62</v>
      </c>
      <c r="F25" s="4">
        <v>20</v>
      </c>
      <c r="G25" s="5" t="s">
        <v>146</v>
      </c>
      <c r="H25" s="5" t="s">
        <v>147</v>
      </c>
      <c r="I25" s="5" t="s">
        <v>62</v>
      </c>
      <c r="K25" s="4">
        <v>20</v>
      </c>
      <c r="L25" s="5"/>
      <c r="M25" s="5"/>
      <c r="N25" s="5"/>
      <c r="P25" s="4">
        <v>20</v>
      </c>
      <c r="Q25" s="5"/>
      <c r="R25" s="5"/>
      <c r="S25" s="5"/>
    </row>
    <row r="26" spans="1:19" x14ac:dyDescent="0.15">
      <c r="A26" s="4">
        <v>21</v>
      </c>
      <c r="B26" s="5" t="s">
        <v>97</v>
      </c>
      <c r="C26" s="5" t="s">
        <v>98</v>
      </c>
      <c r="D26" s="5" t="s">
        <v>54</v>
      </c>
      <c r="F26" s="4">
        <v>21</v>
      </c>
      <c r="G26" s="5" t="s">
        <v>148</v>
      </c>
      <c r="H26" s="5" t="s">
        <v>149</v>
      </c>
      <c r="I26" s="5" t="s">
        <v>62</v>
      </c>
      <c r="K26" s="4">
        <v>21</v>
      </c>
      <c r="L26" s="5"/>
      <c r="M26" s="5"/>
      <c r="N26" s="5"/>
      <c r="P26" s="4">
        <v>21</v>
      </c>
      <c r="Q26" s="5"/>
      <c r="R26" s="5"/>
      <c r="S26" s="5"/>
    </row>
    <row r="27" spans="1:19" x14ac:dyDescent="0.15">
      <c r="A27" s="4">
        <v>22</v>
      </c>
      <c r="B27" s="5" t="s">
        <v>99</v>
      </c>
      <c r="C27" s="5" t="s">
        <v>100</v>
      </c>
      <c r="D27" s="5" t="s">
        <v>101</v>
      </c>
      <c r="F27" s="4">
        <v>22</v>
      </c>
      <c r="G27" s="5" t="s">
        <v>150</v>
      </c>
      <c r="H27" s="5" t="s">
        <v>151</v>
      </c>
      <c r="I27" s="5" t="s">
        <v>59</v>
      </c>
      <c r="K27" s="4">
        <v>22</v>
      </c>
      <c r="L27" s="5"/>
      <c r="M27" s="5"/>
      <c r="N27" s="5"/>
      <c r="P27" s="4">
        <v>22</v>
      </c>
      <c r="Q27" s="5"/>
      <c r="R27" s="5"/>
      <c r="S27" s="5"/>
    </row>
    <row r="28" spans="1:19" x14ac:dyDescent="0.15">
      <c r="A28" s="4">
        <v>23</v>
      </c>
      <c r="B28" s="5" t="s">
        <v>102</v>
      </c>
      <c r="C28" s="5" t="s">
        <v>103</v>
      </c>
      <c r="D28" s="5" t="s">
        <v>54</v>
      </c>
      <c r="F28" s="4">
        <v>23</v>
      </c>
      <c r="G28" s="5" t="s">
        <v>152</v>
      </c>
      <c r="H28" s="5" t="s">
        <v>153</v>
      </c>
      <c r="I28" s="5" t="s">
        <v>54</v>
      </c>
      <c r="K28" s="4">
        <v>23</v>
      </c>
      <c r="L28" s="5"/>
      <c r="M28" s="5"/>
      <c r="N28" s="5"/>
      <c r="P28" s="4">
        <v>23</v>
      </c>
      <c r="Q28" s="5"/>
      <c r="R28" s="5"/>
      <c r="S28" s="5"/>
    </row>
    <row r="29" spans="1:19" x14ac:dyDescent="0.15">
      <c r="A29" s="4">
        <v>24</v>
      </c>
      <c r="B29" s="5" t="s">
        <v>104</v>
      </c>
      <c r="C29" s="5" t="s">
        <v>105</v>
      </c>
      <c r="D29" s="5" t="s">
        <v>62</v>
      </c>
      <c r="F29" s="4">
        <v>24</v>
      </c>
      <c r="G29" s="5" t="s">
        <v>154</v>
      </c>
      <c r="H29" s="5" t="s">
        <v>155</v>
      </c>
      <c r="I29" s="5" t="s">
        <v>54</v>
      </c>
      <c r="K29" s="4">
        <v>24</v>
      </c>
      <c r="L29" s="5"/>
      <c r="M29" s="5"/>
      <c r="N29" s="5"/>
      <c r="P29" s="4">
        <v>24</v>
      </c>
      <c r="Q29" s="5"/>
      <c r="R29" s="5"/>
      <c r="S29" s="5"/>
    </row>
    <row r="30" spans="1:19" x14ac:dyDescent="0.15">
      <c r="A30" s="4">
        <v>25</v>
      </c>
      <c r="B30" s="5" t="s">
        <v>106</v>
      </c>
      <c r="C30" s="5" t="s">
        <v>107</v>
      </c>
      <c r="D30" s="5" t="s">
        <v>101</v>
      </c>
      <c r="F30" s="4">
        <v>25</v>
      </c>
      <c r="G30" s="5" t="s">
        <v>156</v>
      </c>
      <c r="H30" s="5" t="s">
        <v>157</v>
      </c>
      <c r="I30" s="5" t="s">
        <v>101</v>
      </c>
      <c r="K30" s="4">
        <v>25</v>
      </c>
      <c r="L30" s="5"/>
      <c r="M30" s="5"/>
      <c r="N30" s="5"/>
      <c r="P30" s="4">
        <v>25</v>
      </c>
      <c r="Q30" s="5"/>
      <c r="R30" s="5"/>
      <c r="S30" s="5"/>
    </row>
    <row r="31" spans="1:19" x14ac:dyDescent="0.15">
      <c r="A31" s="4">
        <v>26</v>
      </c>
      <c r="B31" s="5"/>
      <c r="C31" s="5"/>
      <c r="D31" s="5"/>
      <c r="F31" s="4">
        <v>26</v>
      </c>
      <c r="G31" s="5" t="s">
        <v>158</v>
      </c>
      <c r="H31" s="5" t="s">
        <v>159</v>
      </c>
      <c r="I31" s="5" t="s">
        <v>54</v>
      </c>
      <c r="K31" s="4">
        <v>26</v>
      </c>
      <c r="L31" s="5"/>
      <c r="M31" s="5"/>
      <c r="N31" s="5"/>
      <c r="P31" s="4">
        <v>26</v>
      </c>
      <c r="Q31" s="5"/>
      <c r="R31" s="5"/>
      <c r="S31" s="5"/>
    </row>
    <row r="32" spans="1:19" x14ac:dyDescent="0.15">
      <c r="A32" s="4">
        <v>27</v>
      </c>
      <c r="B32" s="5"/>
      <c r="C32" s="5"/>
      <c r="D32" s="5"/>
      <c r="F32" s="4">
        <v>27</v>
      </c>
      <c r="G32" s="5" t="s">
        <v>160</v>
      </c>
      <c r="H32" s="5" t="s">
        <v>161</v>
      </c>
      <c r="I32" s="5" t="s">
        <v>79</v>
      </c>
      <c r="K32" s="4">
        <v>27</v>
      </c>
      <c r="L32" s="5"/>
      <c r="M32" s="5"/>
      <c r="N32" s="5"/>
      <c r="P32" s="4">
        <v>27</v>
      </c>
      <c r="Q32" s="5"/>
      <c r="R32" s="5"/>
      <c r="S32" s="5"/>
    </row>
    <row r="33" spans="1:19" x14ac:dyDescent="0.15">
      <c r="A33" s="4">
        <v>28</v>
      </c>
      <c r="B33" s="5"/>
      <c r="C33" s="5"/>
      <c r="D33" s="5"/>
      <c r="F33" s="4">
        <v>28</v>
      </c>
      <c r="G33" s="5" t="s">
        <v>162</v>
      </c>
      <c r="H33" s="5" t="s">
        <v>163</v>
      </c>
      <c r="I33" s="5" t="s">
        <v>62</v>
      </c>
      <c r="K33" s="4">
        <v>28</v>
      </c>
      <c r="L33" s="5"/>
      <c r="M33" s="5"/>
      <c r="N33" s="5"/>
      <c r="P33" s="4">
        <v>28</v>
      </c>
      <c r="Q33" s="5"/>
      <c r="R33" s="5"/>
      <c r="S33" s="5"/>
    </row>
    <row r="34" spans="1:19" x14ac:dyDescent="0.15">
      <c r="A34" s="4">
        <v>29</v>
      </c>
      <c r="B34" s="5"/>
      <c r="C34" s="5"/>
      <c r="D34" s="5"/>
      <c r="F34" s="4">
        <v>29</v>
      </c>
      <c r="G34" s="5" t="s">
        <v>164</v>
      </c>
      <c r="H34" s="5" t="s">
        <v>165</v>
      </c>
      <c r="I34" s="5" t="s">
        <v>79</v>
      </c>
      <c r="K34" s="4">
        <v>29</v>
      </c>
      <c r="L34" s="5"/>
      <c r="M34" s="5"/>
      <c r="N34" s="5"/>
      <c r="P34" s="4">
        <v>29</v>
      </c>
      <c r="Q34" s="5"/>
      <c r="R34" s="5"/>
      <c r="S34" s="5"/>
    </row>
    <row r="35" spans="1:19" x14ac:dyDescent="0.15">
      <c r="A35" s="4">
        <v>30</v>
      </c>
      <c r="B35" s="5"/>
      <c r="C35" s="5"/>
      <c r="D35" s="5"/>
      <c r="F35" s="4">
        <v>30</v>
      </c>
      <c r="G35" s="5" t="s">
        <v>166</v>
      </c>
      <c r="H35" s="5" t="s">
        <v>167</v>
      </c>
      <c r="I35" s="5" t="s">
        <v>79</v>
      </c>
      <c r="K35" s="4">
        <v>30</v>
      </c>
      <c r="L35" s="5"/>
      <c r="M35" s="5"/>
      <c r="N35" s="5"/>
      <c r="P35" s="4">
        <v>30</v>
      </c>
      <c r="Q35" s="5"/>
      <c r="R35" s="5"/>
      <c r="S35" s="5"/>
    </row>
    <row r="36" spans="1:19" x14ac:dyDescent="0.15">
      <c r="A36" s="4">
        <v>31</v>
      </c>
      <c r="B36" s="5"/>
      <c r="C36" s="5"/>
      <c r="D36" s="5"/>
      <c r="F36" s="4">
        <v>31</v>
      </c>
      <c r="G36" s="5" t="s">
        <v>168</v>
      </c>
      <c r="H36" s="5" t="s">
        <v>169</v>
      </c>
      <c r="I36" s="5" t="s">
        <v>62</v>
      </c>
      <c r="K36" s="4">
        <v>31</v>
      </c>
      <c r="L36" s="5"/>
      <c r="M36" s="5"/>
      <c r="N36" s="5"/>
      <c r="P36" s="4">
        <v>31</v>
      </c>
      <c r="Q36" s="5"/>
      <c r="R36" s="5"/>
      <c r="S36" s="5"/>
    </row>
    <row r="37" spans="1:19" x14ac:dyDescent="0.15">
      <c r="A37" s="4">
        <v>32</v>
      </c>
      <c r="B37" s="5"/>
      <c r="C37" s="5"/>
      <c r="D37" s="5"/>
      <c r="F37" s="4">
        <v>32</v>
      </c>
      <c r="G37" s="5" t="s">
        <v>170</v>
      </c>
      <c r="H37" s="5" t="s">
        <v>171</v>
      </c>
      <c r="I37" s="5" t="s">
        <v>62</v>
      </c>
      <c r="K37" s="4">
        <v>32</v>
      </c>
      <c r="L37" s="5"/>
      <c r="M37" s="5"/>
      <c r="N37" s="5"/>
      <c r="P37" s="4">
        <v>32</v>
      </c>
      <c r="Q37" s="5"/>
      <c r="R37" s="5"/>
      <c r="S37" s="5"/>
    </row>
    <row r="38" spans="1:19" x14ac:dyDescent="0.15">
      <c r="A38" s="4">
        <v>33</v>
      </c>
      <c r="B38" s="5"/>
      <c r="C38" s="5"/>
      <c r="D38" s="5"/>
      <c r="F38" s="4">
        <v>33</v>
      </c>
      <c r="G38" s="5" t="s">
        <v>172</v>
      </c>
      <c r="H38" s="5" t="s">
        <v>173</v>
      </c>
      <c r="I38" s="5" t="s">
        <v>62</v>
      </c>
      <c r="K38" s="4">
        <v>33</v>
      </c>
      <c r="L38" s="5"/>
      <c r="M38" s="5"/>
      <c r="N38" s="5"/>
      <c r="P38" s="4">
        <v>33</v>
      </c>
      <c r="Q38" s="5"/>
      <c r="R38" s="5"/>
      <c r="S38" s="5"/>
    </row>
    <row r="39" spans="1:19" x14ac:dyDescent="0.15">
      <c r="A39" s="4">
        <v>34</v>
      </c>
      <c r="B39" s="5"/>
      <c r="C39" s="5"/>
      <c r="D39" s="5"/>
      <c r="F39" s="4">
        <v>34</v>
      </c>
      <c r="G39" s="5"/>
      <c r="H39" s="5"/>
      <c r="I39" s="5"/>
      <c r="K39" s="4">
        <v>34</v>
      </c>
      <c r="L39" s="5"/>
      <c r="M39" s="5"/>
      <c r="N39" s="5"/>
      <c r="P39" s="4">
        <v>34</v>
      </c>
      <c r="Q39" s="5"/>
      <c r="R39" s="5"/>
      <c r="S39" s="5"/>
    </row>
    <row r="40" spans="1:19" x14ac:dyDescent="0.15">
      <c r="A40" s="4">
        <v>35</v>
      </c>
      <c r="B40" s="5"/>
      <c r="C40" s="5"/>
      <c r="D40" s="5"/>
      <c r="F40" s="4">
        <v>35</v>
      </c>
      <c r="G40" s="5"/>
      <c r="H40" s="5"/>
      <c r="I40" s="5"/>
      <c r="K40" s="4">
        <v>35</v>
      </c>
      <c r="L40" s="5"/>
      <c r="M40" s="5"/>
      <c r="N40" s="5"/>
      <c r="P40" s="4">
        <v>35</v>
      </c>
      <c r="Q40" s="5"/>
      <c r="R40" s="5"/>
      <c r="S40" s="5"/>
    </row>
    <row r="41" spans="1:19" x14ac:dyDescent="0.15">
      <c r="A41" s="4">
        <v>36</v>
      </c>
      <c r="B41" s="5"/>
      <c r="C41" s="5"/>
      <c r="D41" s="5"/>
      <c r="F41" s="4">
        <v>36</v>
      </c>
      <c r="G41" s="5"/>
      <c r="H41" s="5"/>
      <c r="I41" s="5"/>
      <c r="K41" s="4">
        <v>36</v>
      </c>
      <c r="L41" s="5"/>
      <c r="M41" s="5"/>
      <c r="N41" s="5"/>
      <c r="P41" s="4">
        <v>36</v>
      </c>
      <c r="Q41" s="5"/>
      <c r="R41" s="5"/>
      <c r="S41" s="5"/>
    </row>
    <row r="42" spans="1:19" x14ac:dyDescent="0.15">
      <c r="A42" s="4">
        <v>37</v>
      </c>
      <c r="B42" s="5"/>
      <c r="C42" s="5"/>
      <c r="D42" s="5"/>
      <c r="F42" s="4">
        <v>37</v>
      </c>
      <c r="G42" s="5"/>
      <c r="H42" s="5"/>
      <c r="I42" s="5"/>
      <c r="K42" s="4">
        <v>37</v>
      </c>
      <c r="L42" s="5"/>
      <c r="M42" s="5"/>
      <c r="N42" s="5"/>
      <c r="P42" s="4">
        <v>37</v>
      </c>
      <c r="Q42" s="5"/>
      <c r="R42" s="5"/>
      <c r="S42" s="5"/>
    </row>
    <row r="43" spans="1:19" x14ac:dyDescent="0.15">
      <c r="A43" s="4">
        <v>38</v>
      </c>
      <c r="B43" s="5"/>
      <c r="C43" s="5"/>
      <c r="D43" s="5"/>
      <c r="F43" s="4">
        <v>38</v>
      </c>
      <c r="G43" s="5"/>
      <c r="H43" s="5"/>
      <c r="I43" s="5"/>
      <c r="K43" s="4">
        <v>38</v>
      </c>
      <c r="L43" s="5"/>
      <c r="M43" s="5"/>
      <c r="N43" s="5"/>
      <c r="P43" s="4">
        <v>38</v>
      </c>
      <c r="Q43" s="5"/>
      <c r="R43" s="5"/>
      <c r="S43" s="5"/>
    </row>
    <row r="44" spans="1:19" x14ac:dyDescent="0.15">
      <c r="A44" s="4">
        <v>39</v>
      </c>
      <c r="B44" s="5"/>
      <c r="C44" s="5"/>
      <c r="D44" s="5"/>
      <c r="F44" s="4">
        <v>39</v>
      </c>
      <c r="G44" s="5"/>
      <c r="H44" s="5"/>
      <c r="I44" s="5"/>
      <c r="K44" s="4">
        <v>39</v>
      </c>
      <c r="L44" s="5"/>
      <c r="M44" s="5"/>
      <c r="N44" s="5"/>
      <c r="P44" s="4">
        <v>39</v>
      </c>
      <c r="Q44" s="5"/>
      <c r="R44" s="5"/>
      <c r="S44" s="5"/>
    </row>
    <row r="45" spans="1:19" x14ac:dyDescent="0.15">
      <c r="A45" s="4">
        <v>40</v>
      </c>
      <c r="B45" s="5"/>
      <c r="C45" s="5"/>
      <c r="D45" s="5"/>
      <c r="F45" s="4">
        <v>40</v>
      </c>
      <c r="G45" s="5"/>
      <c r="H45" s="5"/>
      <c r="I45" s="5"/>
      <c r="K45" s="4">
        <v>40</v>
      </c>
      <c r="L45" s="5"/>
      <c r="M45" s="5"/>
      <c r="N45" s="5"/>
      <c r="P45" s="4">
        <v>40</v>
      </c>
      <c r="Q45" s="5"/>
      <c r="R45" s="5"/>
      <c r="S45" s="5"/>
    </row>
  </sheetData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2254C-8538-4B2B-ACBC-2E8F8C6C586A}">
  <dimension ref="A4:W58"/>
  <sheetViews>
    <sheetView workbookViewId="0">
      <selection activeCell="A46" sqref="A46"/>
    </sheetView>
  </sheetViews>
  <sheetFormatPr defaultRowHeight="12" x14ac:dyDescent="0.15"/>
  <cols>
    <col min="4" max="4" width="14.5703125" bestFit="1" customWidth="1"/>
    <col min="5" max="5" width="10.28515625" bestFit="1" customWidth="1"/>
    <col min="10" max="10" width="14.5703125" bestFit="1" customWidth="1"/>
    <col min="11" max="11" width="10.28515625" bestFit="1" customWidth="1"/>
    <col min="16" max="16" width="14.5703125" bestFit="1" customWidth="1"/>
    <col min="17" max="17" width="10.28515625" bestFit="1" customWidth="1"/>
    <col min="22" max="22" width="14.5703125" bestFit="1" customWidth="1"/>
    <col min="23" max="23" width="10.28515625" bestFit="1" customWidth="1"/>
  </cols>
  <sheetData>
    <row r="4" spans="1:23" s="3" customFormat="1" ht="13.5" x14ac:dyDescent="0.15">
      <c r="A4" s="2" t="s">
        <v>11</v>
      </c>
      <c r="B4" s="3" t="s">
        <v>47</v>
      </c>
      <c r="G4" s="2" t="s">
        <v>11</v>
      </c>
      <c r="H4" s="3" t="s">
        <v>48</v>
      </c>
      <c r="M4" s="2" t="s">
        <v>11</v>
      </c>
      <c r="N4" s="3" t="s">
        <v>49</v>
      </c>
      <c r="S4" s="2" t="s">
        <v>11</v>
      </c>
      <c r="T4" s="3" t="s">
        <v>50</v>
      </c>
    </row>
    <row r="5" spans="1:23" s="3" customFormat="1" ht="13.5" x14ac:dyDescent="0.15">
      <c r="A5" s="4" t="s">
        <v>12</v>
      </c>
      <c r="B5" s="4" t="s">
        <v>26</v>
      </c>
      <c r="C5" s="4" t="s">
        <v>17</v>
      </c>
      <c r="D5" s="4" t="s">
        <v>27</v>
      </c>
      <c r="E5" s="4" t="s">
        <v>31</v>
      </c>
      <c r="G5" s="4" t="s">
        <v>12</v>
      </c>
      <c r="H5" s="4" t="s">
        <v>26</v>
      </c>
      <c r="I5" s="4" t="s">
        <v>17</v>
      </c>
      <c r="J5" s="4" t="s">
        <v>27</v>
      </c>
      <c r="K5" s="4" t="s">
        <v>31</v>
      </c>
      <c r="M5" s="4" t="s">
        <v>12</v>
      </c>
      <c r="N5" s="4" t="s">
        <v>26</v>
      </c>
      <c r="O5" s="4" t="s">
        <v>17</v>
      </c>
      <c r="P5" s="4" t="s">
        <v>27</v>
      </c>
      <c r="Q5" s="4" t="s">
        <v>31</v>
      </c>
      <c r="S5" s="4" t="s">
        <v>12</v>
      </c>
      <c r="T5" s="4" t="s">
        <v>26</v>
      </c>
      <c r="U5" s="4" t="s">
        <v>17</v>
      </c>
      <c r="V5" s="4" t="s">
        <v>27</v>
      </c>
      <c r="W5" s="4" t="s">
        <v>31</v>
      </c>
    </row>
    <row r="6" spans="1:23" s="3" customFormat="1" ht="13.5" x14ac:dyDescent="0.15">
      <c r="A6" s="4">
        <f>'D女子(予選)'!Z5</f>
        <v>22</v>
      </c>
      <c r="B6" s="5" t="str">
        <f>'D女子(予選)'!B5</f>
        <v>新田　真央</v>
      </c>
      <c r="C6" s="5" t="str">
        <f>'D女子(予選)'!C5</f>
        <v>ニッタ　マヒロ</v>
      </c>
      <c r="D6" s="5" t="str">
        <f>'D女子(予選)'!D5</f>
        <v>宮城県</v>
      </c>
      <c r="E6" s="25">
        <f>'D女子(予選)'!Y5</f>
        <v>24.4</v>
      </c>
      <c r="G6" s="4">
        <f>'C女子(予選)'!AB5</f>
        <v>28</v>
      </c>
      <c r="H6" s="5" t="str">
        <f>'C女子(予選)'!B5</f>
        <v>滝田　柚衣</v>
      </c>
      <c r="I6" s="5" t="str">
        <f>'C女子(予選)'!C5</f>
        <v>タキタ　ユイ</v>
      </c>
      <c r="J6" s="5" t="str">
        <f>'C女子(予選)'!D5</f>
        <v>福島県</v>
      </c>
      <c r="K6" s="52">
        <f>'C女子(予選)'!AA5</f>
        <v>34.130000000000003</v>
      </c>
      <c r="M6" s="4">
        <f>'B女子(予選)'!AB5</f>
        <v>3</v>
      </c>
      <c r="N6" s="5" t="str">
        <f>'B女子(予選)'!B5</f>
        <v>中野　　優</v>
      </c>
      <c r="O6" s="5" t="str">
        <f>'B女子(予選)'!C5</f>
        <v>ナカノ　ユウ</v>
      </c>
      <c r="P6" s="5" t="str">
        <f>'B女子(予選)'!D5</f>
        <v>岩手県</v>
      </c>
      <c r="Q6" s="52">
        <f>'B女子(予選)'!AA5</f>
        <v>42.66</v>
      </c>
      <c r="S6" s="4">
        <f>'A女子(予選)'!AB5</f>
        <v>2</v>
      </c>
      <c r="T6" s="5" t="str">
        <f>'A女子(予選)'!B5</f>
        <v>小松　優香</v>
      </c>
      <c r="U6" s="5" t="str">
        <f>'A女子(予選)'!C5</f>
        <v>コマツ　ユウカ</v>
      </c>
      <c r="V6" s="5" t="str">
        <f>'A女子(予選)'!D5</f>
        <v>秋田県</v>
      </c>
      <c r="W6" s="52">
        <f>'A女子(予選)'!AA5</f>
        <v>46.21</v>
      </c>
    </row>
    <row r="7" spans="1:23" s="3" customFormat="1" ht="13.5" x14ac:dyDescent="0.15">
      <c r="A7" s="4">
        <f>'D女子(予選)'!Z6</f>
        <v>18</v>
      </c>
      <c r="B7" s="5" t="str">
        <f>'D女子(予選)'!B6</f>
        <v>岩渕　まお</v>
      </c>
      <c r="C7" s="5" t="str">
        <f>'D女子(予選)'!C6</f>
        <v>イワブチ　マオ</v>
      </c>
      <c r="D7" s="5" t="str">
        <f>'D女子(予選)'!D6</f>
        <v>宮城県</v>
      </c>
      <c r="E7" s="25">
        <f>'D女子(予選)'!Y6</f>
        <v>25</v>
      </c>
      <c r="G7" s="4">
        <f>'C女子(予選)'!AB6</f>
        <v>31</v>
      </c>
      <c r="H7" s="5" t="str">
        <f>'C女子(予選)'!B6</f>
        <v>齋藤　瑠華</v>
      </c>
      <c r="I7" s="5" t="str">
        <f>'C女子(予選)'!C6</f>
        <v>サイトウ　ルカ</v>
      </c>
      <c r="J7" s="5" t="str">
        <f>'C女子(予選)'!D6</f>
        <v>宮城県</v>
      </c>
      <c r="K7" s="52">
        <f>'C女子(予選)'!AA6</f>
        <v>33.090000000000003</v>
      </c>
      <c r="M7" s="4">
        <f>'B女子(予選)'!AB6</f>
        <v>4</v>
      </c>
      <c r="N7" s="5" t="str">
        <f>'B女子(予選)'!B6</f>
        <v>高村　美羽</v>
      </c>
      <c r="O7" s="5" t="str">
        <f>'B女子(予選)'!C6</f>
        <v>タカムラ　ミワ</v>
      </c>
      <c r="P7" s="5" t="str">
        <f>'B女子(予選)'!D6</f>
        <v>宮城県</v>
      </c>
      <c r="Q7" s="52">
        <f>'B女子(予選)'!AA6</f>
        <v>42.39</v>
      </c>
      <c r="S7" s="4">
        <f>'A女子(予選)'!AB6</f>
        <v>4</v>
      </c>
      <c r="T7" s="5" t="str">
        <f>'A女子(予選)'!B6</f>
        <v>髙橋　依千香</v>
      </c>
      <c r="U7" s="5" t="str">
        <f>'A女子(予選)'!C6</f>
        <v>タカハシ　イチカ</v>
      </c>
      <c r="V7" s="5" t="str">
        <f>'A女子(予選)'!D6</f>
        <v>宮城県</v>
      </c>
      <c r="W7" s="52">
        <f>'A女子(予選)'!AA6</f>
        <v>43.05</v>
      </c>
    </row>
    <row r="8" spans="1:23" s="3" customFormat="1" ht="13.5" x14ac:dyDescent="0.15">
      <c r="A8" s="4">
        <f>'D女子(予選)'!Z7</f>
        <v>21</v>
      </c>
      <c r="B8" s="5" t="str">
        <f>'D女子(予選)'!B7</f>
        <v>菅原　璃咲</v>
      </c>
      <c r="C8" s="5" t="str">
        <f>'D女子(予選)'!C7</f>
        <v>スガワラ　リサ</v>
      </c>
      <c r="D8" s="5" t="str">
        <f>'D女子(予選)'!D7</f>
        <v>秋田県</v>
      </c>
      <c r="E8" s="25">
        <f>'D女子(予選)'!Y7</f>
        <v>24.4</v>
      </c>
      <c r="G8" s="4">
        <f>'C女子(予選)'!AB7</f>
        <v>30</v>
      </c>
      <c r="H8" s="5" t="str">
        <f>'C女子(予選)'!B7</f>
        <v>舘澤　杏香</v>
      </c>
      <c r="I8" s="5" t="str">
        <f>'C女子(予選)'!C7</f>
        <v>タテサワキョウカ</v>
      </c>
      <c r="J8" s="5" t="str">
        <f>'C女子(予選)'!D7</f>
        <v>宮城県</v>
      </c>
      <c r="K8" s="52">
        <f>'C女子(予選)'!AA7</f>
        <v>33.85</v>
      </c>
      <c r="M8" s="4">
        <f>'B女子(予選)'!AB7</f>
        <v>7</v>
      </c>
      <c r="N8" s="5" t="str">
        <f>'B女子(予選)'!B7</f>
        <v>佐藤　　恵</v>
      </c>
      <c r="O8" s="5" t="str">
        <f>'B女子(予選)'!C7</f>
        <v>サトウ　ケイ</v>
      </c>
      <c r="P8" s="5" t="str">
        <f>'B女子(予選)'!D7</f>
        <v>青森県</v>
      </c>
      <c r="Q8" s="52">
        <f>'B女子(予選)'!AA7</f>
        <v>41.16</v>
      </c>
      <c r="S8" s="4">
        <f>'A女子(予選)'!AB7</f>
        <v>5</v>
      </c>
      <c r="T8" s="5" t="str">
        <f>'A女子(予選)'!B7</f>
        <v>黒須　寿々女</v>
      </c>
      <c r="U8" s="5" t="str">
        <f>'A女子(予選)'!C7</f>
        <v>クロス　スズメ</v>
      </c>
      <c r="V8" s="5" t="str">
        <f>'A女子(予選)'!D7</f>
        <v>青森県</v>
      </c>
      <c r="W8" s="52">
        <f>'A女子(予選)'!AA7</f>
        <v>42.63</v>
      </c>
    </row>
    <row r="9" spans="1:23" s="3" customFormat="1" ht="13.5" x14ac:dyDescent="0.15">
      <c r="A9" s="4">
        <f>'D女子(予選)'!Z8</f>
        <v>11</v>
      </c>
      <c r="B9" s="5" t="str">
        <f>'D女子(予選)'!B8</f>
        <v>田村　優妃</v>
      </c>
      <c r="C9" s="5" t="str">
        <f>'D女子(予選)'!C8</f>
        <v>タムラ　ユウヒ</v>
      </c>
      <c r="D9" s="5" t="str">
        <f>'D女子(予選)'!D8</f>
        <v>福島県</v>
      </c>
      <c r="E9" s="25">
        <f>'D女子(予選)'!Y8</f>
        <v>25.45</v>
      </c>
      <c r="G9" s="4">
        <f>'C女子(予選)'!AB8</f>
        <v>5</v>
      </c>
      <c r="H9" s="5" t="str">
        <f>'C女子(予選)'!B8</f>
        <v>永野　美月</v>
      </c>
      <c r="I9" s="5" t="str">
        <f>'C女子(予選)'!C8</f>
        <v>ナガノ　ミズキ</v>
      </c>
      <c r="J9" s="5" t="str">
        <f>'C女子(予選)'!D8</f>
        <v>宮城県</v>
      </c>
      <c r="K9" s="52">
        <f>'C女子(予選)'!AA8</f>
        <v>40.75</v>
      </c>
      <c r="M9" s="4">
        <f>'B女子(予選)'!AB8</f>
        <v>11</v>
      </c>
      <c r="N9" s="5" t="str">
        <f>'B女子(予選)'!B8</f>
        <v>齋藤　心暖</v>
      </c>
      <c r="O9" s="5" t="str">
        <f>'B女子(予選)'!C8</f>
        <v>サイトウ　コハル</v>
      </c>
      <c r="P9" s="5" t="str">
        <f>'B女子(予選)'!D8</f>
        <v>福島県</v>
      </c>
      <c r="Q9" s="52">
        <f>'B女子(予選)'!AA8</f>
        <v>37.89</v>
      </c>
      <c r="S9" s="4">
        <f>'A女子(予選)'!AB8</f>
        <v>6</v>
      </c>
      <c r="T9" s="5" t="str">
        <f>'A女子(予選)'!B8</f>
        <v>飯村　唯愛</v>
      </c>
      <c r="U9" s="5" t="str">
        <f>'A女子(予選)'!C8</f>
        <v>イイムラ　ユナ</v>
      </c>
      <c r="V9" s="5" t="str">
        <f>'A女子(予選)'!D8</f>
        <v>福島県</v>
      </c>
      <c r="W9" s="52">
        <f>'A女子(予選)'!AA8</f>
        <v>34.97</v>
      </c>
    </row>
    <row r="10" spans="1:23" s="3" customFormat="1" ht="13.5" x14ac:dyDescent="0.15">
      <c r="A10" s="4">
        <f>'D女子(予選)'!Z9</f>
        <v>24</v>
      </c>
      <c r="B10" s="5" t="str">
        <f>'D女子(予選)'!B9</f>
        <v>米澤　澄生子</v>
      </c>
      <c r="C10" s="5" t="str">
        <f>'D女子(予選)'!C9</f>
        <v>ヨネザワ　トウコ</v>
      </c>
      <c r="D10" s="5" t="str">
        <f>'D女子(予選)'!D9</f>
        <v>秋田県</v>
      </c>
      <c r="E10" s="25">
        <f>'D女子(予選)'!Y9</f>
        <v>23.15</v>
      </c>
      <c r="G10" s="4">
        <f>'C女子(予選)'!AB9</f>
        <v>15</v>
      </c>
      <c r="H10" s="5" t="str">
        <f>'C女子(予選)'!B9</f>
        <v>板井　麻也凪</v>
      </c>
      <c r="I10" s="5" t="str">
        <f>'C女子(予選)'!C9</f>
        <v>イタイ　マヤナ</v>
      </c>
      <c r="J10" s="5" t="str">
        <f>'C女子(予選)'!D9</f>
        <v>福島県</v>
      </c>
      <c r="K10" s="52">
        <f>'C女子(予選)'!AA9</f>
        <v>37.86</v>
      </c>
      <c r="M10" s="4">
        <f>'B女子(予選)'!AB9</f>
        <v>5</v>
      </c>
      <c r="N10" s="5" t="str">
        <f>'B女子(予選)'!B9</f>
        <v>及川　茉子</v>
      </c>
      <c r="O10" s="5" t="str">
        <f>'B女子(予選)'!C9</f>
        <v>オイカワ　マコ</v>
      </c>
      <c r="P10" s="5" t="str">
        <f>'B女子(予選)'!D9</f>
        <v>宮城県</v>
      </c>
      <c r="Q10" s="52">
        <f>'B女子(予選)'!AA9</f>
        <v>42.25</v>
      </c>
      <c r="S10" s="4">
        <f>'A女子(予選)'!AB9</f>
        <v>3</v>
      </c>
      <c r="T10" s="5" t="str">
        <f>'A女子(予選)'!B9</f>
        <v>虻川　藤乃</v>
      </c>
      <c r="U10" s="5" t="str">
        <f>'A女子(予選)'!C9</f>
        <v>アブカワ　フジノ</v>
      </c>
      <c r="V10" s="5" t="str">
        <f>'A女子(予選)'!D9</f>
        <v>秋田県</v>
      </c>
      <c r="W10" s="52">
        <f>'A女子(予選)'!AA9</f>
        <v>45.83</v>
      </c>
    </row>
    <row r="11" spans="1:23" s="3" customFormat="1" ht="13.5" x14ac:dyDescent="0.15">
      <c r="A11" s="4">
        <f>'D女子(予選)'!Z10</f>
        <v>10</v>
      </c>
      <c r="B11" s="5" t="str">
        <f>'D女子(予選)'!B10</f>
        <v>常松　陽央里</v>
      </c>
      <c r="C11" s="5" t="str">
        <f>'D女子(予選)'!C10</f>
        <v>ツネマツ　ヒオリ</v>
      </c>
      <c r="D11" s="5" t="str">
        <f>'D女子(予選)'!D10</f>
        <v>福島県</v>
      </c>
      <c r="E11" s="25">
        <f>'D女子(予選)'!Y10</f>
        <v>25.5</v>
      </c>
      <c r="G11" s="4">
        <f>'C女子(予選)'!AB10</f>
        <v>13</v>
      </c>
      <c r="H11" s="5" t="str">
        <f>'C女子(予選)'!B10</f>
        <v>石山　恋花</v>
      </c>
      <c r="I11" s="5" t="str">
        <f>'C女子(予選)'!C10</f>
        <v>イシヤマ　コノハ</v>
      </c>
      <c r="J11" s="5" t="str">
        <f>'C女子(予選)'!D10</f>
        <v>山形県</v>
      </c>
      <c r="K11" s="52">
        <f>'C女子(予選)'!AA10</f>
        <v>38.31</v>
      </c>
      <c r="M11" s="4">
        <f>'B女子(予選)'!AB10</f>
        <v>8</v>
      </c>
      <c r="N11" s="5" t="str">
        <f>'B女子(予選)'!B10</f>
        <v>蠣崎　らるあ</v>
      </c>
      <c r="O11" s="5" t="str">
        <f>'B女子(予選)'!C10</f>
        <v>カキザキ　ラルア</v>
      </c>
      <c r="P11" s="5" t="str">
        <f>'B女子(予選)'!D10</f>
        <v>青森県</v>
      </c>
      <c r="Q11" s="52">
        <f>'B女子(予選)'!AA10</f>
        <v>40.04</v>
      </c>
      <c r="S11" s="4">
        <f>'A女子(予選)'!AB10</f>
        <v>1</v>
      </c>
      <c r="T11" s="5" t="str">
        <f>'A女子(予選)'!B10</f>
        <v>福田　　椿</v>
      </c>
      <c r="U11" s="5" t="str">
        <f>'A女子(予選)'!C10</f>
        <v>フクダ　ツバキ</v>
      </c>
      <c r="V11" s="5" t="str">
        <f>'A女子(予選)'!D10</f>
        <v>青森県</v>
      </c>
      <c r="W11" s="52">
        <f>'A女子(予選)'!AA10</f>
        <v>46.24</v>
      </c>
    </row>
    <row r="12" spans="1:23" s="3" customFormat="1" ht="13.5" x14ac:dyDescent="0.15">
      <c r="A12" s="4">
        <f>'D女子(予選)'!Z11</f>
        <v>7</v>
      </c>
      <c r="B12" s="5" t="str">
        <f>'D女子(予選)'!B11</f>
        <v>髙橋　織花</v>
      </c>
      <c r="C12" s="5" t="str">
        <f>'D女子(予選)'!C11</f>
        <v>タカハシ　リカ</v>
      </c>
      <c r="D12" s="5" t="str">
        <f>'D女子(予選)'!D11</f>
        <v>宮城県</v>
      </c>
      <c r="E12" s="25">
        <f>'D女子(予選)'!Y11</f>
        <v>25.7</v>
      </c>
      <c r="G12" s="4">
        <f>'C女子(予選)'!AB11</f>
        <v>16</v>
      </c>
      <c r="H12" s="5" t="str">
        <f>'C女子(予選)'!B11</f>
        <v>石塚　実生</v>
      </c>
      <c r="I12" s="5" t="str">
        <f>'C女子(予選)'!C11</f>
        <v>イシヅカ　ミオ</v>
      </c>
      <c r="J12" s="5" t="str">
        <f>'C女子(予選)'!D11</f>
        <v>岩手県</v>
      </c>
      <c r="K12" s="52">
        <f>'C女子(予選)'!AA11</f>
        <v>37.86</v>
      </c>
      <c r="M12" s="4">
        <f>'B女子(予選)'!AB11</f>
        <v>6</v>
      </c>
      <c r="N12" s="5" t="str">
        <f>'B女子(予選)'!B11</f>
        <v>大竹　葵來</v>
      </c>
      <c r="O12" s="5" t="str">
        <f>'B女子(予選)'!C11</f>
        <v>オオタケ　アコ</v>
      </c>
      <c r="P12" s="5" t="str">
        <f>'B女子(予選)'!D11</f>
        <v>福島県</v>
      </c>
      <c r="Q12" s="52">
        <f>'B女子(予選)'!AA11</f>
        <v>42.05</v>
      </c>
      <c r="S12" s="4">
        <f>'A女子(予選)'!AB11</f>
        <v>7</v>
      </c>
      <c r="T12" s="5" t="str">
        <f>'A女子(予選)'!B11</f>
        <v>工藤　　癸</v>
      </c>
      <c r="U12" s="5" t="str">
        <f>'A女子(予選)'!C11</f>
        <v>クドウ　アオイ</v>
      </c>
      <c r="V12" s="5" t="str">
        <f>'A女子(予選)'!D11</f>
        <v>青森県</v>
      </c>
      <c r="W12" s="52">
        <f>'A女子(予選)'!AA11</f>
        <v>8.7799999999999994</v>
      </c>
    </row>
    <row r="13" spans="1:23" s="3" customFormat="1" ht="13.5" x14ac:dyDescent="0.15">
      <c r="A13" s="4">
        <f>'D女子(予選)'!Z12</f>
        <v>8</v>
      </c>
      <c r="B13" s="5" t="str">
        <f>'D女子(予選)'!B12</f>
        <v>小林　明日奏</v>
      </c>
      <c r="C13" s="5" t="str">
        <f>'D女子(予選)'!C12</f>
        <v>コバヤシ　アスカ</v>
      </c>
      <c r="D13" s="5" t="str">
        <f>'D女子(予選)'!D12</f>
        <v>秋田県</v>
      </c>
      <c r="E13" s="25">
        <f>'D女子(予選)'!Y12</f>
        <v>25.65</v>
      </c>
      <c r="G13" s="4">
        <f>'C女子(予選)'!AB12</f>
        <v>12</v>
      </c>
      <c r="H13" s="5" t="str">
        <f>'C女子(予選)'!B12</f>
        <v>畠山　　奏</v>
      </c>
      <c r="I13" s="5" t="str">
        <f>'C女子(予選)'!C12</f>
        <v>ハタケヤマ　カナデ</v>
      </c>
      <c r="J13" s="5" t="str">
        <f>'C女子(予選)'!D12</f>
        <v>秋田県</v>
      </c>
      <c r="K13" s="52">
        <f>'C女子(予選)'!AA12</f>
        <v>38.33</v>
      </c>
      <c r="M13" s="4">
        <f>'B女子(予選)'!AB12</f>
        <v>1</v>
      </c>
      <c r="N13" s="5" t="str">
        <f>'B女子(予選)'!B12</f>
        <v>高泉　詩茉</v>
      </c>
      <c r="O13" s="5" t="str">
        <f>'B女子(予選)'!C12</f>
        <v>タカイズミ　シマ</v>
      </c>
      <c r="P13" s="5" t="str">
        <f>'B女子(予選)'!D12</f>
        <v>宮城県</v>
      </c>
      <c r="Q13" s="52">
        <f>'B女子(予選)'!AA12</f>
        <v>45.23</v>
      </c>
      <c r="S13" s="4">
        <f>'A女子(予選)'!AB12</f>
        <v>0</v>
      </c>
      <c r="T13" s="5">
        <f>'A女子(予選)'!B12</f>
        <v>0</v>
      </c>
      <c r="U13" s="5">
        <f>'A女子(予選)'!C12</f>
        <v>0</v>
      </c>
      <c r="V13" s="5">
        <f>'A女子(予選)'!D12</f>
        <v>0</v>
      </c>
      <c r="W13" s="52">
        <f>'A女子(予選)'!AA12</f>
        <v>0</v>
      </c>
    </row>
    <row r="14" spans="1:23" s="3" customFormat="1" ht="13.5" x14ac:dyDescent="0.15">
      <c r="A14" s="4">
        <f>'D女子(予選)'!Z13</f>
        <v>19</v>
      </c>
      <c r="B14" s="5" t="str">
        <f>'D女子(予選)'!B13</f>
        <v>桑原　由依奈</v>
      </c>
      <c r="C14" s="5" t="str">
        <f>'D女子(予選)'!C13</f>
        <v>クワハラ　ユイナ</v>
      </c>
      <c r="D14" s="5" t="str">
        <f>'D女子(予選)'!D13</f>
        <v>福島県</v>
      </c>
      <c r="E14" s="25">
        <f>'D女子(予選)'!Y13</f>
        <v>24.85</v>
      </c>
      <c r="G14" s="4">
        <f>'C女子(予選)'!AB13</f>
        <v>7</v>
      </c>
      <c r="H14" s="5" t="str">
        <f>'C女子(予選)'!B13</f>
        <v>佐久間　奏音</v>
      </c>
      <c r="I14" s="5" t="str">
        <f>'C女子(予選)'!C13</f>
        <v>サクマ　カノン</v>
      </c>
      <c r="J14" s="5" t="str">
        <f>'C女子(予選)'!D13</f>
        <v>宮城県</v>
      </c>
      <c r="K14" s="52">
        <f>'C女子(予選)'!AA13</f>
        <v>39.729999999999997</v>
      </c>
      <c r="M14" s="4">
        <f>'B女子(予選)'!AB13</f>
        <v>13</v>
      </c>
      <c r="N14" s="5" t="str">
        <f>'B女子(予選)'!B13</f>
        <v>加藤　端稀</v>
      </c>
      <c r="O14" s="5" t="str">
        <f>'B女子(予選)'!C13</f>
        <v>カトウ　ミズキ</v>
      </c>
      <c r="P14" s="5" t="str">
        <f>'B女子(予選)'!D13</f>
        <v>青森県</v>
      </c>
      <c r="Q14" s="52">
        <f>'B女子(予選)'!AA13</f>
        <v>37.42</v>
      </c>
      <c r="S14" s="4">
        <f>'A女子(予選)'!AB13</f>
        <v>0</v>
      </c>
      <c r="T14" s="5">
        <f>'A女子(予選)'!B13</f>
        <v>0</v>
      </c>
      <c r="U14" s="5">
        <f>'A女子(予選)'!C13</f>
        <v>0</v>
      </c>
      <c r="V14" s="5">
        <f>'A女子(予選)'!D13</f>
        <v>0</v>
      </c>
      <c r="W14" s="52">
        <f>'A女子(予選)'!AA13</f>
        <v>0</v>
      </c>
    </row>
    <row r="15" spans="1:23" s="3" customFormat="1" ht="13.5" x14ac:dyDescent="0.15">
      <c r="A15" s="4">
        <f>'D女子(予選)'!Z14</f>
        <v>6</v>
      </c>
      <c r="B15" s="5" t="str">
        <f>'D女子(予選)'!B14</f>
        <v>関根　琉樹空</v>
      </c>
      <c r="C15" s="5" t="str">
        <f>'D女子(予選)'!C14</f>
        <v>セキネ　ルキア</v>
      </c>
      <c r="D15" s="5" t="str">
        <f>'D女子(予選)'!D14</f>
        <v>福島県</v>
      </c>
      <c r="E15" s="25">
        <f>'D女子(予選)'!Y14</f>
        <v>25.9</v>
      </c>
      <c r="G15" s="4">
        <f>'C女子(予選)'!AB14</f>
        <v>23</v>
      </c>
      <c r="H15" s="5" t="str">
        <f>'C女子(予選)'!B14</f>
        <v>岩渕　やよい</v>
      </c>
      <c r="I15" s="5" t="str">
        <f>'C女子(予選)'!C14</f>
        <v>イワブチ　ヤヨイ</v>
      </c>
      <c r="J15" s="5" t="str">
        <f>'C女子(予選)'!D14</f>
        <v>宮城県</v>
      </c>
      <c r="K15" s="52">
        <f>'C女子(予選)'!AA14</f>
        <v>35.450000000000003</v>
      </c>
      <c r="M15" s="4">
        <f>'B女子(予選)'!AB14</f>
        <v>9</v>
      </c>
      <c r="N15" s="5" t="str">
        <f>'B女子(予選)'!B14</f>
        <v>米澤　祐利子</v>
      </c>
      <c r="O15" s="5" t="str">
        <f>'B女子(予選)'!C14</f>
        <v>ヨネザワ　ユリコ</v>
      </c>
      <c r="P15" s="5" t="str">
        <f>'B女子(予選)'!D14</f>
        <v>秋田県</v>
      </c>
      <c r="Q15" s="52">
        <f>'B女子(予選)'!AA14</f>
        <v>39.82</v>
      </c>
      <c r="S15" s="4">
        <f>'A女子(予選)'!AB14</f>
        <v>0</v>
      </c>
      <c r="T15" s="5">
        <f>'A女子(予選)'!B14</f>
        <v>0</v>
      </c>
      <c r="U15" s="5">
        <f>'A女子(予選)'!C14</f>
        <v>0</v>
      </c>
      <c r="V15" s="5">
        <f>'A女子(予選)'!D14</f>
        <v>0</v>
      </c>
      <c r="W15" s="52">
        <f>'A女子(予選)'!AA14</f>
        <v>0</v>
      </c>
    </row>
    <row r="16" spans="1:23" s="3" customFormat="1" ht="13.5" x14ac:dyDescent="0.15">
      <c r="A16" s="4">
        <f>'D女子(予選)'!Z15</f>
        <v>4</v>
      </c>
      <c r="B16" s="5" t="str">
        <f>'D女子(予選)'!B15</f>
        <v>青木　梨紗</v>
      </c>
      <c r="C16" s="5" t="str">
        <f>'D女子(予選)'!C15</f>
        <v>アオキ　リサ</v>
      </c>
      <c r="D16" s="5" t="str">
        <f>'D女子(予選)'!D15</f>
        <v>福島県</v>
      </c>
      <c r="E16" s="25">
        <f>'D女子(予選)'!Y15</f>
        <v>26</v>
      </c>
      <c r="G16" s="4">
        <f>'C女子(予選)'!AB15</f>
        <v>22</v>
      </c>
      <c r="H16" s="5" t="str">
        <f>'C女子(予選)'!B15</f>
        <v>竹内　梨桜</v>
      </c>
      <c r="I16" s="5" t="str">
        <f>'C女子(予選)'!C15</f>
        <v>タケウチ　リオ</v>
      </c>
      <c r="J16" s="5" t="str">
        <f>'C女子(予選)'!D15</f>
        <v>青森県</v>
      </c>
      <c r="K16" s="52">
        <f>'C女子(予選)'!AA15</f>
        <v>35.590000000000003</v>
      </c>
      <c r="M16" s="4">
        <f>'B女子(予選)'!AB15</f>
        <v>14</v>
      </c>
      <c r="N16" s="5" t="str">
        <f>'B女子(予選)'!B15</f>
        <v>寺島　優奈</v>
      </c>
      <c r="O16" s="5" t="str">
        <f>'B女子(予選)'!C15</f>
        <v>テラジマ　ユナ</v>
      </c>
      <c r="P16" s="5" t="str">
        <f>'B女子(予選)'!D15</f>
        <v>福島県</v>
      </c>
      <c r="Q16" s="52">
        <f>'B女子(予選)'!AA15</f>
        <v>36.950000000000003</v>
      </c>
      <c r="S16" s="4">
        <f>'A女子(予選)'!AB15</f>
        <v>0</v>
      </c>
      <c r="T16" s="5">
        <f>'A女子(予選)'!B15</f>
        <v>0</v>
      </c>
      <c r="U16" s="5">
        <f>'A女子(予選)'!C15</f>
        <v>0</v>
      </c>
      <c r="V16" s="5">
        <f>'A女子(予選)'!D15</f>
        <v>0</v>
      </c>
      <c r="W16" s="52">
        <f>'A女子(予選)'!AA15</f>
        <v>0</v>
      </c>
    </row>
    <row r="17" spans="1:23" s="3" customFormat="1" ht="13.5" x14ac:dyDescent="0.15">
      <c r="A17" s="4">
        <f>'D女子(予選)'!Z16</f>
        <v>16</v>
      </c>
      <c r="B17" s="5" t="str">
        <f>'D女子(予選)'!B16</f>
        <v>杉山　愛莉</v>
      </c>
      <c r="C17" s="5" t="str">
        <f>'D女子(予選)'!C16</f>
        <v>スギヤマ　アイリ</v>
      </c>
      <c r="D17" s="5" t="str">
        <f>'D女子(予選)'!D16</f>
        <v>青森県</v>
      </c>
      <c r="E17" s="25">
        <f>'D女子(予選)'!Y16</f>
        <v>25.1</v>
      </c>
      <c r="G17" s="4">
        <f>'C女子(予選)'!AB16</f>
        <v>8</v>
      </c>
      <c r="H17" s="5" t="str">
        <f>'C女子(予選)'!B16</f>
        <v>蠣崎　はのん</v>
      </c>
      <c r="I17" s="5" t="str">
        <f>'C女子(予選)'!C16</f>
        <v>カキザキ　ハノン</v>
      </c>
      <c r="J17" s="5" t="str">
        <f>'C女子(予選)'!D16</f>
        <v>青森県</v>
      </c>
      <c r="K17" s="52">
        <f>'C女子(予選)'!AA16</f>
        <v>39.44</v>
      </c>
      <c r="M17" s="4">
        <f>'B女子(予選)'!AB16</f>
        <v>10</v>
      </c>
      <c r="N17" s="5" t="str">
        <f>'B女子(予選)'!B16</f>
        <v>熊谷　愛理</v>
      </c>
      <c r="O17" s="5" t="str">
        <f>'B女子(予選)'!C16</f>
        <v>クマガイ　アイリ</v>
      </c>
      <c r="P17" s="5" t="str">
        <f>'B女子(予選)'!D16</f>
        <v>岩手県</v>
      </c>
      <c r="Q17" s="52">
        <f>'B女子(予選)'!AA16</f>
        <v>39.31</v>
      </c>
      <c r="S17" s="4">
        <f>'A女子(予選)'!AB16</f>
        <v>0</v>
      </c>
      <c r="T17" s="5">
        <f>'A女子(予選)'!B16</f>
        <v>0</v>
      </c>
      <c r="U17" s="5">
        <f>'A女子(予選)'!C16</f>
        <v>0</v>
      </c>
      <c r="V17" s="5">
        <f>'A女子(予選)'!D16</f>
        <v>0</v>
      </c>
      <c r="W17" s="52">
        <f>'A女子(予選)'!AA16</f>
        <v>0</v>
      </c>
    </row>
    <row r="18" spans="1:23" s="3" customFormat="1" ht="13.5" x14ac:dyDescent="0.15">
      <c r="A18" s="4">
        <f>'D女子(予選)'!Z17</f>
        <v>15</v>
      </c>
      <c r="B18" s="5" t="str">
        <f>'D女子(予選)'!B17</f>
        <v>常松　夕愛</v>
      </c>
      <c r="C18" s="5" t="str">
        <f>'D女子(予選)'!C17</f>
        <v>ツネマツ　ユナ</v>
      </c>
      <c r="D18" s="5" t="str">
        <f>'D女子(予選)'!D17</f>
        <v>福島県</v>
      </c>
      <c r="E18" s="25">
        <f>'D女子(予選)'!Y17</f>
        <v>25.2</v>
      </c>
      <c r="G18" s="4">
        <f>'C女子(予選)'!AB17</f>
        <v>27</v>
      </c>
      <c r="H18" s="5" t="str">
        <f>'C女子(予選)'!B17</f>
        <v>秋山　寧音</v>
      </c>
      <c r="I18" s="5" t="str">
        <f>'C女子(予選)'!C17</f>
        <v>アキヤマ　ネネ</v>
      </c>
      <c r="J18" s="5" t="str">
        <f>'C女子(予選)'!D17</f>
        <v>福島県</v>
      </c>
      <c r="K18" s="52">
        <f>'C女子(予選)'!AA17</f>
        <v>34.299999999999997</v>
      </c>
      <c r="M18" s="4">
        <f>'B女子(予選)'!AB17</f>
        <v>12</v>
      </c>
      <c r="N18" s="5" t="str">
        <f>'B女子(予選)'!B17</f>
        <v>清水　裕美子</v>
      </c>
      <c r="O18" s="5" t="str">
        <f>'B女子(予選)'!C17</f>
        <v>シミズ　ユミコ</v>
      </c>
      <c r="P18" s="5" t="str">
        <f>'B女子(予選)'!D17</f>
        <v>福島県</v>
      </c>
      <c r="Q18" s="52">
        <f>'B女子(予選)'!AA17</f>
        <v>37.880000000000003</v>
      </c>
      <c r="S18" s="4">
        <f>'A女子(予選)'!AB17</f>
        <v>0</v>
      </c>
      <c r="T18" s="5">
        <f>'A女子(予選)'!B17</f>
        <v>0</v>
      </c>
      <c r="U18" s="5">
        <f>'A女子(予選)'!C17</f>
        <v>0</v>
      </c>
      <c r="V18" s="5">
        <f>'A女子(予選)'!D17</f>
        <v>0</v>
      </c>
      <c r="W18" s="52">
        <f>'A女子(予選)'!AA17</f>
        <v>0</v>
      </c>
    </row>
    <row r="19" spans="1:23" s="3" customFormat="1" ht="13.5" x14ac:dyDescent="0.15">
      <c r="A19" s="4">
        <f>'D女子(予選)'!Z18</f>
        <v>17</v>
      </c>
      <c r="B19" s="5" t="str">
        <f>'D女子(予選)'!B18</f>
        <v>渋谷　祐奈</v>
      </c>
      <c r="C19" s="5" t="str">
        <f>'D女子(予選)'!C18</f>
        <v>シブヤ　ユナ</v>
      </c>
      <c r="D19" s="5" t="str">
        <f>'D女子(予選)'!D18</f>
        <v>宮城県</v>
      </c>
      <c r="E19" s="25">
        <f>'D女子(予選)'!Y18</f>
        <v>25</v>
      </c>
      <c r="G19" s="4">
        <f>'C女子(予選)'!AB18</f>
        <v>11</v>
      </c>
      <c r="H19" s="5" t="str">
        <f>'C女子(予選)'!B18</f>
        <v>田村　芽生</v>
      </c>
      <c r="I19" s="5" t="str">
        <f>'C女子(予選)'!C18</f>
        <v>タムラ　メイ</v>
      </c>
      <c r="J19" s="5" t="str">
        <f>'C女子(予選)'!D18</f>
        <v>秋田県</v>
      </c>
      <c r="K19" s="52">
        <f>'C女子(予選)'!AA18</f>
        <v>38.369999999999997</v>
      </c>
      <c r="M19" s="4">
        <f>'B女子(予選)'!AB18</f>
        <v>2</v>
      </c>
      <c r="N19" s="5" t="str">
        <f>'B女子(予選)'!B18</f>
        <v>川嶋　すず</v>
      </c>
      <c r="O19" s="5" t="str">
        <f>'B女子(予選)'!C18</f>
        <v>カワシマ　スズ</v>
      </c>
      <c r="P19" s="5" t="str">
        <f>'B女子(予選)'!D18</f>
        <v>宮城県</v>
      </c>
      <c r="Q19" s="52">
        <f>'B女子(予選)'!AA18</f>
        <v>44.57</v>
      </c>
      <c r="S19" s="4">
        <f>'A女子(予選)'!AB18</f>
        <v>0</v>
      </c>
      <c r="T19" s="5">
        <f>'A女子(予選)'!B18</f>
        <v>0</v>
      </c>
      <c r="U19" s="5">
        <f>'A女子(予選)'!C18</f>
        <v>0</v>
      </c>
      <c r="V19" s="5">
        <f>'A女子(予選)'!D18</f>
        <v>0</v>
      </c>
      <c r="W19" s="52">
        <f>'A女子(予選)'!AA18</f>
        <v>0</v>
      </c>
    </row>
    <row r="20" spans="1:23" s="3" customFormat="1" ht="13.5" x14ac:dyDescent="0.15">
      <c r="A20" s="4">
        <f>'D女子(予選)'!Z19</f>
        <v>13</v>
      </c>
      <c r="B20" s="5" t="str">
        <f>'D女子(予選)'!B19</f>
        <v>千田　栞鳳</v>
      </c>
      <c r="C20" s="5" t="str">
        <f>'D女子(予選)'!C19</f>
        <v>チダ　シオン</v>
      </c>
      <c r="D20" s="5" t="str">
        <f>'D女子(予選)'!D19</f>
        <v>岩手県</v>
      </c>
      <c r="E20" s="25">
        <f>'D女子(予選)'!Y19</f>
        <v>25.3</v>
      </c>
      <c r="G20" s="4" t="str">
        <f>'C女子(予選)'!AB19</f>
        <v>棄権</v>
      </c>
      <c r="H20" s="5" t="str">
        <f>'C女子(予選)'!B19</f>
        <v>奈良　友梨夏</v>
      </c>
      <c r="I20" s="5" t="str">
        <f>'C女子(予選)'!C19</f>
        <v>ナラ　ユリカ</v>
      </c>
      <c r="J20" s="5" t="str">
        <f>'C女子(予選)'!D19</f>
        <v>秋田県</v>
      </c>
      <c r="K20" s="52">
        <f>'C女子(予選)'!AA19</f>
        <v>0</v>
      </c>
      <c r="M20" s="4">
        <f>'B女子(予選)'!AB19</f>
        <v>0</v>
      </c>
      <c r="N20" s="5">
        <f>'B女子(予選)'!B19</f>
        <v>0</v>
      </c>
      <c r="O20" s="5">
        <f>'B女子(予選)'!C19</f>
        <v>0</v>
      </c>
      <c r="P20" s="5">
        <f>'B女子(予選)'!D19</f>
        <v>0</v>
      </c>
      <c r="Q20" s="52">
        <f>'B女子(予選)'!AA19</f>
        <v>0</v>
      </c>
      <c r="S20" s="4">
        <f>'A女子(予選)'!AB19</f>
        <v>0</v>
      </c>
      <c r="T20" s="5">
        <f>'A女子(予選)'!B19</f>
        <v>0</v>
      </c>
      <c r="U20" s="5">
        <f>'A女子(予選)'!C19</f>
        <v>0</v>
      </c>
      <c r="V20" s="5">
        <f>'A女子(予選)'!D19</f>
        <v>0</v>
      </c>
      <c r="W20" s="52">
        <f>'A女子(予選)'!AA19</f>
        <v>0</v>
      </c>
    </row>
    <row r="21" spans="1:23" s="3" customFormat="1" ht="13.5" x14ac:dyDescent="0.15">
      <c r="A21" s="4">
        <f>'D女子(予選)'!Z20</f>
        <v>23</v>
      </c>
      <c r="B21" s="5" t="str">
        <f>'D女子(予選)'!B20</f>
        <v>尾山　怜郁</v>
      </c>
      <c r="C21" s="5" t="str">
        <f>'D女子(予選)'!C20</f>
        <v>オヤマ　レイ</v>
      </c>
      <c r="D21" s="5" t="str">
        <f>'D女子(予選)'!D20</f>
        <v>秋田県</v>
      </c>
      <c r="E21" s="25">
        <f>'D女子(予選)'!Y20</f>
        <v>24.1</v>
      </c>
      <c r="G21" s="4">
        <f>'C女子(予選)'!AB20</f>
        <v>10</v>
      </c>
      <c r="H21" s="5" t="str">
        <f>'C女子(予選)'!B20</f>
        <v>髙橋　美和</v>
      </c>
      <c r="I21" s="5" t="str">
        <f>'C女子(予選)'!C20</f>
        <v>タカハシ　ミワ</v>
      </c>
      <c r="J21" s="5" t="str">
        <f>'C女子(予選)'!D20</f>
        <v>岩手県</v>
      </c>
      <c r="K21" s="52">
        <f>'C女子(予選)'!AA20</f>
        <v>38.43</v>
      </c>
      <c r="M21" s="4">
        <f>'B女子(予選)'!AB20</f>
        <v>0</v>
      </c>
      <c r="N21" s="5">
        <f>'B女子(予選)'!B20</f>
        <v>0</v>
      </c>
      <c r="O21" s="5">
        <f>'B女子(予選)'!C20</f>
        <v>0</v>
      </c>
      <c r="P21" s="5">
        <f>'B女子(予選)'!D20</f>
        <v>0</v>
      </c>
      <c r="Q21" s="52">
        <f>'B女子(予選)'!AA20</f>
        <v>0</v>
      </c>
      <c r="S21" s="4">
        <f>'A女子(予選)'!AB20</f>
        <v>0</v>
      </c>
      <c r="T21" s="5">
        <f>'A女子(予選)'!B20</f>
        <v>0</v>
      </c>
      <c r="U21" s="5">
        <f>'A女子(予選)'!C20</f>
        <v>0</v>
      </c>
      <c r="V21" s="5">
        <f>'A女子(予選)'!D20</f>
        <v>0</v>
      </c>
      <c r="W21" s="52">
        <f>'A女子(予選)'!AA20</f>
        <v>0</v>
      </c>
    </row>
    <row r="22" spans="1:23" s="3" customFormat="1" ht="13.5" x14ac:dyDescent="0.15">
      <c r="A22" s="4">
        <f>'D女子(予選)'!Z21</f>
        <v>14</v>
      </c>
      <c r="B22" s="5" t="str">
        <f>'D女子(予選)'!B21</f>
        <v>橋本　陽菜子</v>
      </c>
      <c r="C22" s="5" t="str">
        <f>'D女子(予選)'!C21</f>
        <v>ハシモト　ヒナコ</v>
      </c>
      <c r="D22" s="5" t="str">
        <f>'D女子(予選)'!D21</f>
        <v>福島県</v>
      </c>
      <c r="E22" s="25">
        <f>'D女子(予選)'!Y21</f>
        <v>25.2</v>
      </c>
      <c r="G22" s="4">
        <f>'C女子(予選)'!AB21</f>
        <v>6</v>
      </c>
      <c r="H22" s="5" t="str">
        <f>'C女子(予選)'!B21</f>
        <v>髙橋　美琴</v>
      </c>
      <c r="I22" s="5" t="str">
        <f>'C女子(予選)'!C21</f>
        <v>タカハシ　ミコト</v>
      </c>
      <c r="J22" s="5" t="str">
        <f>'C女子(予選)'!D21</f>
        <v>宮城県</v>
      </c>
      <c r="K22" s="52">
        <f>'C女子(予選)'!AA21</f>
        <v>40.65</v>
      </c>
      <c r="M22" s="4">
        <f>'B女子(予選)'!AB21</f>
        <v>0</v>
      </c>
      <c r="N22" s="5">
        <f>'B女子(予選)'!B21</f>
        <v>0</v>
      </c>
      <c r="O22" s="5">
        <f>'B女子(予選)'!C21</f>
        <v>0</v>
      </c>
      <c r="P22" s="5">
        <f>'B女子(予選)'!D21</f>
        <v>0</v>
      </c>
      <c r="Q22" s="52">
        <f>'B女子(予選)'!AA21</f>
        <v>0</v>
      </c>
      <c r="S22" s="4">
        <f>'A女子(予選)'!AB21</f>
        <v>0</v>
      </c>
      <c r="T22" s="5">
        <f>'A女子(予選)'!B21</f>
        <v>0</v>
      </c>
      <c r="U22" s="5">
        <f>'A女子(予選)'!C21</f>
        <v>0</v>
      </c>
      <c r="V22" s="5">
        <f>'A女子(予選)'!D21</f>
        <v>0</v>
      </c>
      <c r="W22" s="52">
        <f>'A女子(予選)'!AA21</f>
        <v>0</v>
      </c>
    </row>
    <row r="23" spans="1:23" s="3" customFormat="1" ht="13.5" x14ac:dyDescent="0.15">
      <c r="A23" s="4">
        <f>'D女子(予選)'!Z22</f>
        <v>5</v>
      </c>
      <c r="B23" s="5" t="str">
        <f>'D女子(予選)'!B22</f>
        <v>酒井　葵生</v>
      </c>
      <c r="C23" s="5" t="str">
        <f>'D女子(予選)'!C22</f>
        <v>サカイ　アオ</v>
      </c>
      <c r="D23" s="5" t="str">
        <f>'D女子(予選)'!D22</f>
        <v>福島県</v>
      </c>
      <c r="E23" s="25">
        <f>'D女子(予選)'!Y22</f>
        <v>25.95</v>
      </c>
      <c r="G23" s="4">
        <f>'C女子(予選)'!AB22</f>
        <v>29</v>
      </c>
      <c r="H23" s="5" t="str">
        <f>'C女子(予選)'!B22</f>
        <v>小川　羽奏</v>
      </c>
      <c r="I23" s="5" t="str">
        <f>'C女子(予選)'!C22</f>
        <v>オガワ　ワカナ</v>
      </c>
      <c r="J23" s="5" t="str">
        <f>'C女子(予選)'!D22</f>
        <v>福島県</v>
      </c>
      <c r="K23" s="52">
        <f>'C女子(予選)'!AA22</f>
        <v>34.04</v>
      </c>
      <c r="M23" s="4">
        <f>'B女子(予選)'!AB22</f>
        <v>0</v>
      </c>
      <c r="N23" s="5">
        <f>'B女子(予選)'!B22</f>
        <v>0</v>
      </c>
      <c r="O23" s="5">
        <f>'B女子(予選)'!C22</f>
        <v>0</v>
      </c>
      <c r="P23" s="5">
        <f>'B女子(予選)'!D22</f>
        <v>0</v>
      </c>
      <c r="Q23" s="52">
        <f>'B女子(予選)'!AA22</f>
        <v>0</v>
      </c>
      <c r="S23" s="4">
        <f>'A女子(予選)'!AB22</f>
        <v>0</v>
      </c>
      <c r="T23" s="5">
        <f>'A女子(予選)'!B22</f>
        <v>0</v>
      </c>
      <c r="U23" s="5">
        <f>'A女子(予選)'!C22</f>
        <v>0</v>
      </c>
      <c r="V23" s="5">
        <f>'A女子(予選)'!D22</f>
        <v>0</v>
      </c>
      <c r="W23" s="52">
        <f>'A女子(予選)'!AA22</f>
        <v>0</v>
      </c>
    </row>
    <row r="24" spans="1:23" s="3" customFormat="1" ht="13.5" x14ac:dyDescent="0.15">
      <c r="A24" s="4">
        <f>'D女子(予選)'!Z23</f>
        <v>9</v>
      </c>
      <c r="B24" s="5" t="str">
        <f>'D女子(予選)'!B23</f>
        <v>大船　心夢</v>
      </c>
      <c r="C24" s="5" t="str">
        <f>'D女子(予選)'!C23</f>
        <v>オオフネ　ミユ</v>
      </c>
      <c r="D24" s="5" t="str">
        <f>'D女子(予選)'!D23</f>
        <v>青森県</v>
      </c>
      <c r="E24" s="25">
        <f>'D女子(予選)'!Y23</f>
        <v>25.5</v>
      </c>
      <c r="G24" s="4">
        <f>'C女子(予選)'!AB23</f>
        <v>4</v>
      </c>
      <c r="H24" s="5" t="str">
        <f>'C女子(予選)'!B23</f>
        <v>千田　悠月</v>
      </c>
      <c r="I24" s="5" t="str">
        <f>'C女子(予選)'!C23</f>
        <v>チダ　ユズキ</v>
      </c>
      <c r="J24" s="5" t="str">
        <f>'C女子(予選)'!D23</f>
        <v>宮城県</v>
      </c>
      <c r="K24" s="52">
        <f>'C女子(予選)'!AA23</f>
        <v>41</v>
      </c>
      <c r="M24" s="4">
        <f>'B女子(予選)'!AB23</f>
        <v>0</v>
      </c>
      <c r="N24" s="5">
        <f>'B女子(予選)'!B23</f>
        <v>0</v>
      </c>
      <c r="O24" s="5">
        <f>'B女子(予選)'!C23</f>
        <v>0</v>
      </c>
      <c r="P24" s="5">
        <f>'B女子(予選)'!D23</f>
        <v>0</v>
      </c>
      <c r="Q24" s="52">
        <f>'B女子(予選)'!AA23</f>
        <v>0</v>
      </c>
      <c r="S24" s="4">
        <f>'A女子(予選)'!AB23</f>
        <v>0</v>
      </c>
      <c r="T24" s="5">
        <f>'A女子(予選)'!B23</f>
        <v>0</v>
      </c>
      <c r="U24" s="5">
        <f>'A女子(予選)'!C23</f>
        <v>0</v>
      </c>
      <c r="V24" s="5">
        <f>'A女子(予選)'!D23</f>
        <v>0</v>
      </c>
      <c r="W24" s="52">
        <f>'A女子(予選)'!AA23</f>
        <v>0</v>
      </c>
    </row>
    <row r="25" spans="1:23" s="3" customFormat="1" ht="13.5" x14ac:dyDescent="0.15">
      <c r="A25" s="4">
        <f>'D女子(予選)'!Z24</f>
        <v>12</v>
      </c>
      <c r="B25" s="5" t="str">
        <f>'D女子(予選)'!B24</f>
        <v>橋本　幸芽</v>
      </c>
      <c r="C25" s="5" t="str">
        <f>'D女子(予選)'!C24</f>
        <v>ハシモト　コウメ</v>
      </c>
      <c r="D25" s="5" t="str">
        <f>'D女子(予選)'!D24</f>
        <v>福島県</v>
      </c>
      <c r="E25" s="25">
        <f>'D女子(予選)'!Y24</f>
        <v>25.4</v>
      </c>
      <c r="G25" s="4">
        <f>'C女子(予選)'!AB24</f>
        <v>21</v>
      </c>
      <c r="H25" s="5" t="str">
        <f>'C女子(予選)'!B24</f>
        <v>工藤　未生</v>
      </c>
      <c r="I25" s="5" t="str">
        <f>'C女子(予選)'!C24</f>
        <v>クドウ　ミオ</v>
      </c>
      <c r="J25" s="5" t="str">
        <f>'C女子(予選)'!D24</f>
        <v>福島県</v>
      </c>
      <c r="K25" s="52">
        <f>'C女子(予選)'!AA24</f>
        <v>35.590000000000003</v>
      </c>
      <c r="M25" s="4">
        <f>'B女子(予選)'!AB24</f>
        <v>0</v>
      </c>
      <c r="N25" s="5">
        <f>'B女子(予選)'!B24</f>
        <v>0</v>
      </c>
      <c r="O25" s="5">
        <f>'B女子(予選)'!C24</f>
        <v>0</v>
      </c>
      <c r="P25" s="5">
        <f>'B女子(予選)'!D24</f>
        <v>0</v>
      </c>
      <c r="Q25" s="52">
        <f>'B女子(予選)'!AA24</f>
        <v>0</v>
      </c>
      <c r="S25" s="4">
        <f>'A女子(予選)'!AB24</f>
        <v>0</v>
      </c>
      <c r="T25" s="5">
        <f>'A女子(予選)'!B24</f>
        <v>0</v>
      </c>
      <c r="U25" s="5">
        <f>'A女子(予選)'!C24</f>
        <v>0</v>
      </c>
      <c r="V25" s="5">
        <f>'A女子(予選)'!D24</f>
        <v>0</v>
      </c>
      <c r="W25" s="52">
        <f>'A女子(予選)'!AA24</f>
        <v>0</v>
      </c>
    </row>
    <row r="26" spans="1:23" s="3" customFormat="1" ht="13.5" x14ac:dyDescent="0.15">
      <c r="A26" s="4">
        <f>'D女子(予選)'!Z25</f>
        <v>3</v>
      </c>
      <c r="B26" s="5" t="str">
        <f>'D女子(予選)'!B25</f>
        <v>板垣　美桜</v>
      </c>
      <c r="C26" s="5" t="str">
        <f>'D女子(予選)'!C25</f>
        <v>イタガキ　ミオ</v>
      </c>
      <c r="D26" s="5" t="str">
        <f>'D女子(予選)'!D25</f>
        <v>宮城県</v>
      </c>
      <c r="E26" s="25">
        <f>'D女子(予選)'!Y25</f>
        <v>26.4</v>
      </c>
      <c r="G26" s="4">
        <f>'C女子(予選)'!AB25</f>
        <v>19</v>
      </c>
      <c r="H26" s="5" t="str">
        <f>'C女子(予選)'!B25</f>
        <v>力丸　七緒</v>
      </c>
      <c r="I26" s="5" t="str">
        <f>'C女子(予選)'!C25</f>
        <v>リキマル　ナオ</v>
      </c>
      <c r="J26" s="5" t="str">
        <f>'C女子(予選)'!D25</f>
        <v>福島県</v>
      </c>
      <c r="K26" s="52">
        <f>'C女子(予選)'!AA25</f>
        <v>37.03</v>
      </c>
      <c r="M26" s="4">
        <f>'B女子(予選)'!AB25</f>
        <v>0</v>
      </c>
      <c r="N26" s="5">
        <f>'B女子(予選)'!B25</f>
        <v>0</v>
      </c>
      <c r="O26" s="5">
        <f>'B女子(予選)'!C25</f>
        <v>0</v>
      </c>
      <c r="P26" s="5">
        <f>'B女子(予選)'!D25</f>
        <v>0</v>
      </c>
      <c r="Q26" s="52">
        <f>'B女子(予選)'!AA25</f>
        <v>0</v>
      </c>
      <c r="S26" s="4">
        <f>'A女子(予選)'!AB25</f>
        <v>0</v>
      </c>
      <c r="T26" s="5">
        <f>'A女子(予選)'!B25</f>
        <v>0</v>
      </c>
      <c r="U26" s="5">
        <f>'A女子(予選)'!C25</f>
        <v>0</v>
      </c>
      <c r="V26" s="5">
        <f>'A女子(予選)'!D25</f>
        <v>0</v>
      </c>
      <c r="W26" s="52">
        <f>'A女子(予選)'!AA25</f>
        <v>0</v>
      </c>
    </row>
    <row r="27" spans="1:23" s="3" customFormat="1" ht="13.5" x14ac:dyDescent="0.15">
      <c r="A27" s="4">
        <f>'D女子(予選)'!Z26</f>
        <v>20</v>
      </c>
      <c r="B27" s="5" t="str">
        <f>'D女子(予選)'!B26</f>
        <v>齋藤　風花</v>
      </c>
      <c r="C27" s="5" t="str">
        <f>'D女子(予選)'!C26</f>
        <v>サイトウ　フウカ</v>
      </c>
      <c r="D27" s="5" t="str">
        <f>'D女子(予選)'!D26</f>
        <v>山形県</v>
      </c>
      <c r="E27" s="25">
        <f>'D女子(予選)'!Y26</f>
        <v>24.7</v>
      </c>
      <c r="G27" s="4">
        <f>'C女子(予選)'!AB26</f>
        <v>24</v>
      </c>
      <c r="H27" s="5" t="str">
        <f>'C女子(予選)'!B26</f>
        <v>奈良　秋花</v>
      </c>
      <c r="I27" s="5" t="str">
        <f>'C女子(予選)'!C26</f>
        <v>ナラ　アイカ</v>
      </c>
      <c r="J27" s="5" t="str">
        <f>'C女子(予選)'!D26</f>
        <v>秋田県</v>
      </c>
      <c r="K27" s="52">
        <f>'C女子(予選)'!AA26</f>
        <v>35.21</v>
      </c>
      <c r="M27" s="4">
        <f>'B女子(予選)'!AB26</f>
        <v>0</v>
      </c>
      <c r="N27" s="5">
        <f>'B女子(予選)'!B26</f>
        <v>0</v>
      </c>
      <c r="O27" s="5">
        <f>'B女子(予選)'!C26</f>
        <v>0</v>
      </c>
      <c r="P27" s="5">
        <f>'B女子(予選)'!D26</f>
        <v>0</v>
      </c>
      <c r="Q27" s="52">
        <f>'B女子(予選)'!AA26</f>
        <v>0</v>
      </c>
      <c r="S27" s="4">
        <f>'A女子(予選)'!AB26</f>
        <v>0</v>
      </c>
      <c r="T27" s="5">
        <f>'A女子(予選)'!B26</f>
        <v>0</v>
      </c>
      <c r="U27" s="5">
        <f>'A女子(予選)'!C26</f>
        <v>0</v>
      </c>
      <c r="V27" s="5">
        <f>'A女子(予選)'!D26</f>
        <v>0</v>
      </c>
      <c r="W27" s="52">
        <f>'A女子(予選)'!AA26</f>
        <v>0</v>
      </c>
    </row>
    <row r="28" spans="1:23" s="3" customFormat="1" ht="13.5" x14ac:dyDescent="0.15">
      <c r="A28" s="4">
        <f>'D女子(予選)'!Z27</f>
        <v>1</v>
      </c>
      <c r="B28" s="5" t="str">
        <f>'D女子(予選)'!B27</f>
        <v>小野寺　琉乃</v>
      </c>
      <c r="C28" s="5" t="str">
        <f>'D女子(予選)'!C27</f>
        <v>オノデラ　ルノ</v>
      </c>
      <c r="D28" s="5" t="str">
        <f>'D女子(予選)'!D27</f>
        <v>宮城県</v>
      </c>
      <c r="E28" s="25">
        <f>'D女子(予選)'!Y27</f>
        <v>26.75</v>
      </c>
      <c r="G28" s="4">
        <f>'C女子(予選)'!AB27</f>
        <v>1</v>
      </c>
      <c r="H28" s="5" t="str">
        <f>'C女子(予選)'!B27</f>
        <v>関　　陽奈</v>
      </c>
      <c r="I28" s="5" t="str">
        <f>'C女子(予選)'!C27</f>
        <v>セキ　ハルナ</v>
      </c>
      <c r="J28" s="5" t="str">
        <f>'C女子(予選)'!D27</f>
        <v>宮城県</v>
      </c>
      <c r="K28" s="52">
        <f>'C女子(予選)'!AA27</f>
        <v>41.92</v>
      </c>
      <c r="M28" s="4">
        <f>'B女子(予選)'!AB27</f>
        <v>0</v>
      </c>
      <c r="N28" s="5">
        <f>'B女子(予選)'!B27</f>
        <v>0</v>
      </c>
      <c r="O28" s="5">
        <f>'B女子(予選)'!C27</f>
        <v>0</v>
      </c>
      <c r="P28" s="5">
        <f>'B女子(予選)'!D27</f>
        <v>0</v>
      </c>
      <c r="Q28" s="52">
        <f>'B女子(予選)'!AA27</f>
        <v>0</v>
      </c>
      <c r="S28" s="4">
        <f>'A女子(予選)'!AB27</f>
        <v>0</v>
      </c>
      <c r="T28" s="5">
        <f>'A女子(予選)'!B27</f>
        <v>0</v>
      </c>
      <c r="U28" s="5">
        <f>'A女子(予選)'!C27</f>
        <v>0</v>
      </c>
      <c r="V28" s="5">
        <f>'A女子(予選)'!D27</f>
        <v>0</v>
      </c>
      <c r="W28" s="52">
        <f>'A女子(予選)'!AA27</f>
        <v>0</v>
      </c>
    </row>
    <row r="29" spans="1:23" s="3" customFormat="1" ht="13.5" x14ac:dyDescent="0.15">
      <c r="A29" s="4">
        <f>'D女子(予選)'!Z28</f>
        <v>2</v>
      </c>
      <c r="B29" s="5" t="str">
        <f>'D女子(予選)'!B28</f>
        <v>大槻　夕夕菜</v>
      </c>
      <c r="C29" s="5" t="str">
        <f>'D女子(予選)'!C28</f>
        <v>オオツキ　ユユナ</v>
      </c>
      <c r="D29" s="5" t="str">
        <f>'D女子(予選)'!D28</f>
        <v>福島県</v>
      </c>
      <c r="E29" s="25">
        <f>'D女子(予選)'!Y28</f>
        <v>26.7</v>
      </c>
      <c r="G29" s="4">
        <f>'C女子(予選)'!AB28</f>
        <v>2</v>
      </c>
      <c r="H29" s="5" t="str">
        <f>'C女子(予選)'!B28</f>
        <v>川嶋　さち</v>
      </c>
      <c r="I29" s="5" t="str">
        <f>'C女子(予選)'!C28</f>
        <v>カワシマ　サチ</v>
      </c>
      <c r="J29" s="5" t="str">
        <f>'C女子(予選)'!D28</f>
        <v>宮城県</v>
      </c>
      <c r="K29" s="52">
        <f>'C女子(予選)'!AA28</f>
        <v>41.65</v>
      </c>
      <c r="M29" s="4">
        <f>'B女子(予選)'!AB28</f>
        <v>0</v>
      </c>
      <c r="N29" s="5">
        <f>'B女子(予選)'!B28</f>
        <v>0</v>
      </c>
      <c r="O29" s="5">
        <f>'B女子(予選)'!C28</f>
        <v>0</v>
      </c>
      <c r="P29" s="5">
        <f>'B女子(予選)'!D28</f>
        <v>0</v>
      </c>
      <c r="Q29" s="52">
        <f>'B女子(予選)'!AA28</f>
        <v>0</v>
      </c>
      <c r="S29" s="4">
        <f>'A女子(予選)'!AB28</f>
        <v>0</v>
      </c>
      <c r="T29" s="5">
        <f>'A女子(予選)'!B28</f>
        <v>0</v>
      </c>
      <c r="U29" s="5">
        <f>'A女子(予選)'!C28</f>
        <v>0</v>
      </c>
      <c r="V29" s="5">
        <f>'A女子(予選)'!D28</f>
        <v>0</v>
      </c>
      <c r="W29" s="52">
        <f>'A女子(予選)'!AA28</f>
        <v>0</v>
      </c>
    </row>
    <row r="30" spans="1:23" s="3" customFormat="1" ht="13.5" x14ac:dyDescent="0.15">
      <c r="A30" s="4">
        <f>'D女子(予選)'!Z29</f>
        <v>25</v>
      </c>
      <c r="B30" s="5" t="str">
        <f>'D女子(予選)'!B29</f>
        <v>鈴木　穂香</v>
      </c>
      <c r="C30" s="5" t="str">
        <f>'D女子(予選)'!C29</f>
        <v>スズキ　ホノカ</v>
      </c>
      <c r="D30" s="5" t="str">
        <f>'D女子(予選)'!D29</f>
        <v>山形県</v>
      </c>
      <c r="E30" s="25">
        <f>'D女子(予選)'!Y29</f>
        <v>22.5</v>
      </c>
      <c r="G30" s="4">
        <f>'C女子(予選)'!AB29</f>
        <v>32</v>
      </c>
      <c r="H30" s="5" t="str">
        <f>'C女子(予選)'!B29</f>
        <v>山口　莉穂</v>
      </c>
      <c r="I30" s="5" t="str">
        <f>'C女子(予選)'!C29</f>
        <v>ヤマグチ　リホ</v>
      </c>
      <c r="J30" s="5" t="str">
        <f>'C女子(予選)'!D29</f>
        <v>山形県</v>
      </c>
      <c r="K30" s="52">
        <f>'C女子(予選)'!AA29</f>
        <v>7.23</v>
      </c>
      <c r="M30" s="4">
        <f>'B女子(予選)'!AB29</f>
        <v>0</v>
      </c>
      <c r="N30" s="5">
        <f>'B女子(予選)'!B29</f>
        <v>0</v>
      </c>
      <c r="O30" s="5">
        <f>'B女子(予選)'!C29</f>
        <v>0</v>
      </c>
      <c r="P30" s="5">
        <f>'B女子(予選)'!D29</f>
        <v>0</v>
      </c>
      <c r="Q30" s="52">
        <f>'B女子(予選)'!AA29</f>
        <v>0</v>
      </c>
      <c r="S30" s="4">
        <f>'A女子(予選)'!AB29</f>
        <v>0</v>
      </c>
      <c r="T30" s="5">
        <f>'A女子(予選)'!B29</f>
        <v>0</v>
      </c>
      <c r="U30" s="5">
        <f>'A女子(予選)'!C29</f>
        <v>0</v>
      </c>
      <c r="V30" s="5">
        <f>'A女子(予選)'!D29</f>
        <v>0</v>
      </c>
      <c r="W30" s="52">
        <f>'A女子(予選)'!AA29</f>
        <v>0</v>
      </c>
    </row>
    <row r="31" spans="1:23" s="3" customFormat="1" ht="13.5" x14ac:dyDescent="0.15">
      <c r="A31" s="4">
        <f>'D女子(予選)'!Z30</f>
        <v>0</v>
      </c>
      <c r="B31" s="5">
        <f>'D女子(予選)'!B30</f>
        <v>0</v>
      </c>
      <c r="C31" s="5">
        <f>'D女子(予選)'!C30</f>
        <v>0</v>
      </c>
      <c r="D31" s="5">
        <f>'D女子(予選)'!D30</f>
        <v>0</v>
      </c>
      <c r="E31" s="25">
        <f>'D女子(予選)'!Y30</f>
        <v>0</v>
      </c>
      <c r="G31" s="4">
        <f>'C女子(予選)'!AB30</f>
        <v>18</v>
      </c>
      <c r="H31" s="5" t="str">
        <f>'C女子(予選)'!B30</f>
        <v>沼倉　沙季</v>
      </c>
      <c r="I31" s="5" t="str">
        <f>'C女子(予選)'!C30</f>
        <v>ヌマクラ　サキ</v>
      </c>
      <c r="J31" s="5" t="str">
        <f>'C女子(予選)'!D30</f>
        <v>宮城県</v>
      </c>
      <c r="K31" s="52">
        <f>'C女子(予選)'!AA30</f>
        <v>37.340000000000003</v>
      </c>
      <c r="M31" s="4">
        <f>'B女子(予選)'!AB30</f>
        <v>0</v>
      </c>
      <c r="N31" s="5">
        <f>'B女子(予選)'!B30</f>
        <v>0</v>
      </c>
      <c r="O31" s="5">
        <f>'B女子(予選)'!C30</f>
        <v>0</v>
      </c>
      <c r="P31" s="5">
        <f>'B女子(予選)'!D30</f>
        <v>0</v>
      </c>
      <c r="Q31" s="52">
        <f>'B女子(予選)'!AA30</f>
        <v>0</v>
      </c>
      <c r="S31" s="4">
        <f>'A女子(予選)'!AB30</f>
        <v>0</v>
      </c>
      <c r="T31" s="5">
        <f>'A女子(予選)'!B30</f>
        <v>0</v>
      </c>
      <c r="U31" s="5">
        <f>'A女子(予選)'!C30</f>
        <v>0</v>
      </c>
      <c r="V31" s="5">
        <f>'A女子(予選)'!D30</f>
        <v>0</v>
      </c>
      <c r="W31" s="52">
        <f>'A女子(予選)'!AA30</f>
        <v>0</v>
      </c>
    </row>
    <row r="32" spans="1:23" s="3" customFormat="1" ht="13.5" x14ac:dyDescent="0.15">
      <c r="A32" s="4">
        <f>'D女子(予選)'!Z31</f>
        <v>0</v>
      </c>
      <c r="B32" s="5">
        <f>'D女子(予選)'!B31</f>
        <v>0</v>
      </c>
      <c r="C32" s="5">
        <f>'D女子(予選)'!C31</f>
        <v>0</v>
      </c>
      <c r="D32" s="5">
        <f>'D女子(予選)'!D31</f>
        <v>0</v>
      </c>
      <c r="E32" s="25">
        <f>'D女子(予選)'!Y31</f>
        <v>0</v>
      </c>
      <c r="G32" s="4">
        <f>'C女子(予選)'!AB31</f>
        <v>20</v>
      </c>
      <c r="H32" s="5" t="str">
        <f>'C女子(予選)'!B31</f>
        <v>黒須　神楽</v>
      </c>
      <c r="I32" s="5" t="str">
        <f>'C女子(予選)'!C31</f>
        <v>クロス　カグラ</v>
      </c>
      <c r="J32" s="5" t="str">
        <f>'C女子(予選)'!D31</f>
        <v>青森県</v>
      </c>
      <c r="K32" s="52">
        <f>'C女子(予選)'!AA31</f>
        <v>35.79</v>
      </c>
      <c r="M32" s="4">
        <f>'B女子(予選)'!AB31</f>
        <v>0</v>
      </c>
      <c r="N32" s="5">
        <f>'B女子(予選)'!B31</f>
        <v>0</v>
      </c>
      <c r="O32" s="5">
        <f>'B女子(予選)'!C31</f>
        <v>0</v>
      </c>
      <c r="P32" s="5">
        <f>'B女子(予選)'!D31</f>
        <v>0</v>
      </c>
      <c r="Q32" s="52">
        <f>'B女子(予選)'!AA31</f>
        <v>0</v>
      </c>
      <c r="S32" s="4">
        <f>'A女子(予選)'!AB31</f>
        <v>0</v>
      </c>
      <c r="T32" s="5">
        <f>'A女子(予選)'!B31</f>
        <v>0</v>
      </c>
      <c r="U32" s="5">
        <f>'A女子(予選)'!C31</f>
        <v>0</v>
      </c>
      <c r="V32" s="5">
        <f>'A女子(予選)'!D31</f>
        <v>0</v>
      </c>
      <c r="W32" s="52">
        <f>'A女子(予選)'!AA31</f>
        <v>0</v>
      </c>
    </row>
    <row r="33" spans="1:23" s="3" customFormat="1" ht="13.5" x14ac:dyDescent="0.15">
      <c r="A33" s="4">
        <f>'D女子(予選)'!Z32</f>
        <v>0</v>
      </c>
      <c r="B33" s="5">
        <f>'D女子(予選)'!B32</f>
        <v>0</v>
      </c>
      <c r="C33" s="5">
        <f>'D女子(予選)'!C32</f>
        <v>0</v>
      </c>
      <c r="D33" s="5">
        <f>'D女子(予選)'!D32</f>
        <v>0</v>
      </c>
      <c r="E33" s="25">
        <f>'D女子(予選)'!Y32</f>
        <v>0</v>
      </c>
      <c r="G33" s="4">
        <f>'C女子(予選)'!AB32</f>
        <v>17</v>
      </c>
      <c r="H33" s="5" t="str">
        <f>'C女子(予選)'!B32</f>
        <v>佐藤　美織</v>
      </c>
      <c r="I33" s="5" t="str">
        <f>'C女子(予選)'!C32</f>
        <v>サトウ　ミオリ</v>
      </c>
      <c r="J33" s="5" t="str">
        <f>'C女子(予選)'!D32</f>
        <v>福島県</v>
      </c>
      <c r="K33" s="52">
        <f>'C女子(予選)'!AA32</f>
        <v>37.520000000000003</v>
      </c>
      <c r="M33" s="4">
        <f>'B女子(予選)'!AB32</f>
        <v>0</v>
      </c>
      <c r="N33" s="5">
        <f>'B女子(予選)'!B32</f>
        <v>0</v>
      </c>
      <c r="O33" s="5">
        <f>'B女子(予選)'!C32</f>
        <v>0</v>
      </c>
      <c r="P33" s="5">
        <f>'B女子(予選)'!D32</f>
        <v>0</v>
      </c>
      <c r="Q33" s="52">
        <f>'B女子(予選)'!AA32</f>
        <v>0</v>
      </c>
      <c r="S33" s="4">
        <f>'A女子(予選)'!AB32</f>
        <v>0</v>
      </c>
      <c r="T33" s="5">
        <f>'A女子(予選)'!B32</f>
        <v>0</v>
      </c>
      <c r="U33" s="5">
        <f>'A女子(予選)'!C32</f>
        <v>0</v>
      </c>
      <c r="V33" s="5">
        <f>'A女子(予選)'!D32</f>
        <v>0</v>
      </c>
      <c r="W33" s="52">
        <f>'A女子(予選)'!AA32</f>
        <v>0</v>
      </c>
    </row>
    <row r="34" spans="1:23" s="3" customFormat="1" ht="13.5" x14ac:dyDescent="0.15">
      <c r="A34" s="4">
        <f>'D女子(予選)'!Z33</f>
        <v>0</v>
      </c>
      <c r="B34" s="5">
        <f>'D女子(予選)'!B33</f>
        <v>0</v>
      </c>
      <c r="C34" s="5">
        <f>'D女子(予選)'!C33</f>
        <v>0</v>
      </c>
      <c r="D34" s="5">
        <f>'D女子(予選)'!D33</f>
        <v>0</v>
      </c>
      <c r="E34" s="25">
        <f>'D女子(予選)'!Y33</f>
        <v>0</v>
      </c>
      <c r="G34" s="4">
        <f>'C女子(予選)'!AB33</f>
        <v>25</v>
      </c>
      <c r="H34" s="5" t="str">
        <f>'C女子(予選)'!B33</f>
        <v>高田　莉碧</v>
      </c>
      <c r="I34" s="5" t="str">
        <f>'C女子(予選)'!C33</f>
        <v>タカダ　リア</v>
      </c>
      <c r="J34" s="5" t="str">
        <f>'C女子(予選)'!D33</f>
        <v>青森県</v>
      </c>
      <c r="K34" s="52">
        <f>'C女子(予選)'!AA33</f>
        <v>34.840000000000003</v>
      </c>
      <c r="M34" s="4">
        <f>'B女子(予選)'!AB33</f>
        <v>0</v>
      </c>
      <c r="N34" s="5">
        <f>'B女子(予選)'!B33</f>
        <v>0</v>
      </c>
      <c r="O34" s="5">
        <f>'B女子(予選)'!C33</f>
        <v>0</v>
      </c>
      <c r="P34" s="5">
        <f>'B女子(予選)'!D33</f>
        <v>0</v>
      </c>
      <c r="Q34" s="52">
        <f>'B女子(予選)'!AA33</f>
        <v>0</v>
      </c>
      <c r="S34" s="4">
        <f>'A女子(予選)'!AB33</f>
        <v>0</v>
      </c>
      <c r="T34" s="5">
        <f>'A女子(予選)'!B33</f>
        <v>0</v>
      </c>
      <c r="U34" s="5">
        <f>'A女子(予選)'!C33</f>
        <v>0</v>
      </c>
      <c r="V34" s="5">
        <f>'A女子(予選)'!D33</f>
        <v>0</v>
      </c>
      <c r="W34" s="52">
        <f>'A女子(予選)'!AA33</f>
        <v>0</v>
      </c>
    </row>
    <row r="35" spans="1:23" s="3" customFormat="1" ht="13.5" x14ac:dyDescent="0.15">
      <c r="A35" s="4">
        <f>'D女子(予選)'!Z34</f>
        <v>0</v>
      </c>
      <c r="B35" s="5">
        <f>'D女子(予選)'!B34</f>
        <v>0</v>
      </c>
      <c r="C35" s="5">
        <f>'D女子(予選)'!C34</f>
        <v>0</v>
      </c>
      <c r="D35" s="5">
        <f>'D女子(予選)'!D34</f>
        <v>0</v>
      </c>
      <c r="E35" s="25">
        <f>'D女子(予選)'!Y34</f>
        <v>0</v>
      </c>
      <c r="G35" s="4">
        <f>'C女子(予選)'!AB34</f>
        <v>3</v>
      </c>
      <c r="H35" s="5" t="str">
        <f>'C女子(予選)'!B34</f>
        <v>松川　苺愛</v>
      </c>
      <c r="I35" s="5" t="str">
        <f>'C女子(予選)'!C34</f>
        <v>マツカワ　イチカ</v>
      </c>
      <c r="J35" s="5" t="str">
        <f>'C女子(予選)'!D34</f>
        <v>青森県</v>
      </c>
      <c r="K35" s="52">
        <f>'C女子(予選)'!AA34</f>
        <v>41.36</v>
      </c>
      <c r="M35" s="4">
        <f>'B女子(予選)'!AB34</f>
        <v>0</v>
      </c>
      <c r="N35" s="5">
        <f>'B女子(予選)'!B34</f>
        <v>0</v>
      </c>
      <c r="O35" s="5">
        <f>'B女子(予選)'!C34</f>
        <v>0</v>
      </c>
      <c r="P35" s="5">
        <f>'B女子(予選)'!D34</f>
        <v>0</v>
      </c>
      <c r="Q35" s="52">
        <f>'B女子(予選)'!AA34</f>
        <v>0</v>
      </c>
      <c r="S35" s="4">
        <f>'A女子(予選)'!AB34</f>
        <v>0</v>
      </c>
      <c r="T35" s="5">
        <f>'A女子(予選)'!B34</f>
        <v>0</v>
      </c>
      <c r="U35" s="5">
        <f>'A女子(予選)'!C34</f>
        <v>0</v>
      </c>
      <c r="V35" s="5">
        <f>'A女子(予選)'!D34</f>
        <v>0</v>
      </c>
      <c r="W35" s="52">
        <f>'A女子(予選)'!AA34</f>
        <v>0</v>
      </c>
    </row>
    <row r="36" spans="1:23" s="3" customFormat="1" ht="13.5" x14ac:dyDescent="0.15">
      <c r="A36" s="4">
        <f>'D女子(予選)'!Z35</f>
        <v>0</v>
      </c>
      <c r="B36" s="5">
        <f>'D女子(予選)'!B35</f>
        <v>0</v>
      </c>
      <c r="C36" s="5">
        <f>'D女子(予選)'!C35</f>
        <v>0</v>
      </c>
      <c r="D36" s="5">
        <f>'D女子(予選)'!D35</f>
        <v>0</v>
      </c>
      <c r="E36" s="25">
        <f>'D女子(予選)'!Y35</f>
        <v>0</v>
      </c>
      <c r="G36" s="4">
        <f>'C女子(予選)'!AB35</f>
        <v>26</v>
      </c>
      <c r="H36" s="5" t="str">
        <f>'C女子(予選)'!B35</f>
        <v>織田　詩咲</v>
      </c>
      <c r="I36" s="5" t="str">
        <f>'C女子(予選)'!C35</f>
        <v>オダ　シサキ</v>
      </c>
      <c r="J36" s="5" t="str">
        <f>'C女子(予選)'!D35</f>
        <v>福島県</v>
      </c>
      <c r="K36" s="52">
        <f>'C女子(予選)'!AA35</f>
        <v>34.590000000000003</v>
      </c>
      <c r="M36" s="4">
        <f>'B女子(予選)'!AB35</f>
        <v>0</v>
      </c>
      <c r="N36" s="5">
        <f>'B女子(予選)'!B35</f>
        <v>0</v>
      </c>
      <c r="O36" s="5">
        <f>'B女子(予選)'!C35</f>
        <v>0</v>
      </c>
      <c r="P36" s="5">
        <f>'B女子(予選)'!D35</f>
        <v>0</v>
      </c>
      <c r="Q36" s="52">
        <f>'B女子(予選)'!AA35</f>
        <v>0</v>
      </c>
      <c r="S36" s="4">
        <f>'A女子(予選)'!AB35</f>
        <v>0</v>
      </c>
      <c r="T36" s="5">
        <f>'A女子(予選)'!B35</f>
        <v>0</v>
      </c>
      <c r="U36" s="5">
        <f>'A女子(予選)'!C35</f>
        <v>0</v>
      </c>
      <c r="V36" s="5">
        <f>'A女子(予選)'!D35</f>
        <v>0</v>
      </c>
      <c r="W36" s="52">
        <f>'A女子(予選)'!AA35</f>
        <v>0</v>
      </c>
    </row>
    <row r="37" spans="1:23" s="3" customFormat="1" ht="13.5" x14ac:dyDescent="0.15">
      <c r="A37" s="4">
        <f>'D女子(予選)'!Z36</f>
        <v>0</v>
      </c>
      <c r="B37" s="5">
        <f>'D女子(予選)'!B36</f>
        <v>0</v>
      </c>
      <c r="C37" s="5">
        <f>'D女子(予選)'!C36</f>
        <v>0</v>
      </c>
      <c r="D37" s="5">
        <f>'D女子(予選)'!D36</f>
        <v>0</v>
      </c>
      <c r="E37" s="25">
        <f>'D女子(予選)'!Y36</f>
        <v>0</v>
      </c>
      <c r="G37" s="4">
        <f>'C女子(予選)'!AB36</f>
        <v>14</v>
      </c>
      <c r="H37" s="5" t="str">
        <f>'C女子(予選)'!B36</f>
        <v>大塚　紗槻</v>
      </c>
      <c r="I37" s="5" t="str">
        <f>'C女子(予選)'!C36</f>
        <v>オオツカ　サツキ</v>
      </c>
      <c r="J37" s="5" t="str">
        <f>'C女子(予選)'!D36</f>
        <v>福島県</v>
      </c>
      <c r="K37" s="52">
        <f>'C女子(予選)'!AA36</f>
        <v>38.06</v>
      </c>
      <c r="M37" s="4">
        <f>'B女子(予選)'!AB36</f>
        <v>0</v>
      </c>
      <c r="N37" s="5">
        <f>'B女子(予選)'!B36</f>
        <v>0</v>
      </c>
      <c r="O37" s="5">
        <f>'B女子(予選)'!C36</f>
        <v>0</v>
      </c>
      <c r="P37" s="5">
        <f>'B女子(予選)'!D36</f>
        <v>0</v>
      </c>
      <c r="Q37" s="52">
        <f>'B女子(予選)'!AA36</f>
        <v>0</v>
      </c>
      <c r="S37" s="4">
        <f>'A女子(予選)'!AB36</f>
        <v>0</v>
      </c>
      <c r="T37" s="5">
        <f>'A女子(予選)'!B36</f>
        <v>0</v>
      </c>
      <c r="U37" s="5">
        <f>'A女子(予選)'!C36</f>
        <v>0</v>
      </c>
      <c r="V37" s="5">
        <f>'A女子(予選)'!D36</f>
        <v>0</v>
      </c>
      <c r="W37" s="52">
        <f>'A女子(予選)'!AA36</f>
        <v>0</v>
      </c>
    </row>
    <row r="38" spans="1:23" s="3" customFormat="1" ht="13.5" x14ac:dyDescent="0.15">
      <c r="A38" s="4">
        <f>'D女子(予選)'!Z37</f>
        <v>0</v>
      </c>
      <c r="B38" s="5">
        <f>'D女子(予選)'!B37</f>
        <v>0</v>
      </c>
      <c r="C38" s="5">
        <f>'D女子(予選)'!C37</f>
        <v>0</v>
      </c>
      <c r="D38" s="5">
        <f>'D女子(予選)'!D37</f>
        <v>0</v>
      </c>
      <c r="E38" s="25">
        <f>'D女子(予選)'!Y37</f>
        <v>0</v>
      </c>
      <c r="G38" s="4">
        <f>'C女子(予選)'!AB37</f>
        <v>9</v>
      </c>
      <c r="H38" s="5" t="str">
        <f>'C女子(予選)'!B37</f>
        <v>松本　愛徠</v>
      </c>
      <c r="I38" s="5" t="str">
        <f>'C女子(予選)'!C37</f>
        <v>マツモト　アイラ</v>
      </c>
      <c r="J38" s="5" t="str">
        <f>'C女子(予選)'!D37</f>
        <v>福島県</v>
      </c>
      <c r="K38" s="52">
        <f>'C女子(予選)'!AA37</f>
        <v>38.549999999999997</v>
      </c>
      <c r="M38" s="4">
        <f>'B女子(予選)'!AB37</f>
        <v>0</v>
      </c>
      <c r="N38" s="5">
        <f>'B女子(予選)'!B37</f>
        <v>0</v>
      </c>
      <c r="O38" s="5">
        <f>'B女子(予選)'!C37</f>
        <v>0</v>
      </c>
      <c r="P38" s="5">
        <f>'B女子(予選)'!D37</f>
        <v>0</v>
      </c>
      <c r="Q38" s="52">
        <f>'B女子(予選)'!AA37</f>
        <v>0</v>
      </c>
      <c r="S38" s="4">
        <f>'A女子(予選)'!AB37</f>
        <v>0</v>
      </c>
      <c r="T38" s="5">
        <f>'A女子(予選)'!B37</f>
        <v>0</v>
      </c>
      <c r="U38" s="5">
        <f>'A女子(予選)'!C37</f>
        <v>0</v>
      </c>
      <c r="V38" s="5">
        <f>'A女子(予選)'!D37</f>
        <v>0</v>
      </c>
      <c r="W38" s="52">
        <f>'A女子(予選)'!AA37</f>
        <v>0</v>
      </c>
    </row>
    <row r="39" spans="1:23" s="3" customFormat="1" ht="13.5" x14ac:dyDescent="0.15">
      <c r="A39" s="4">
        <f>'D女子(予選)'!Z38</f>
        <v>0</v>
      </c>
      <c r="B39" s="5">
        <f>'D女子(予選)'!B38</f>
        <v>0</v>
      </c>
      <c r="C39" s="5">
        <f>'D女子(予選)'!C38</f>
        <v>0</v>
      </c>
      <c r="D39" s="5">
        <f>'D女子(予選)'!D38</f>
        <v>0</v>
      </c>
      <c r="E39" s="25">
        <f>'D女子(予選)'!Y38</f>
        <v>0</v>
      </c>
      <c r="G39" s="4">
        <f>'C女子(予選)'!AB38</f>
        <v>0</v>
      </c>
      <c r="H39" s="5">
        <f>'C女子(予選)'!B38</f>
        <v>0</v>
      </c>
      <c r="I39" s="5">
        <f>'C女子(予選)'!C38</f>
        <v>0</v>
      </c>
      <c r="J39" s="5">
        <f>'C女子(予選)'!D38</f>
        <v>0</v>
      </c>
      <c r="K39" s="52">
        <f>'C女子(予選)'!AA38</f>
        <v>0</v>
      </c>
      <c r="M39" s="4">
        <f>'B女子(予選)'!AB38</f>
        <v>0</v>
      </c>
      <c r="N39" s="5">
        <f>'B女子(予選)'!B38</f>
        <v>0</v>
      </c>
      <c r="O39" s="5">
        <f>'B女子(予選)'!C38</f>
        <v>0</v>
      </c>
      <c r="P39" s="5">
        <f>'B女子(予選)'!D38</f>
        <v>0</v>
      </c>
      <c r="Q39" s="52">
        <f>'B女子(予選)'!AA38</f>
        <v>0</v>
      </c>
      <c r="S39" s="4">
        <f>'A女子(予選)'!AB38</f>
        <v>0</v>
      </c>
      <c r="T39" s="5">
        <f>'A女子(予選)'!B38</f>
        <v>0</v>
      </c>
      <c r="U39" s="5">
        <f>'A女子(予選)'!C38</f>
        <v>0</v>
      </c>
      <c r="V39" s="5">
        <f>'A女子(予選)'!D38</f>
        <v>0</v>
      </c>
      <c r="W39" s="52">
        <f>'A女子(予選)'!AA38</f>
        <v>0</v>
      </c>
    </row>
    <row r="40" spans="1:23" s="3" customFormat="1" ht="13.5" x14ac:dyDescent="0.15">
      <c r="A40" s="4">
        <f>'D女子(予選)'!Z39</f>
        <v>0</v>
      </c>
      <c r="B40" s="5">
        <f>'D女子(予選)'!B39</f>
        <v>0</v>
      </c>
      <c r="C40" s="5">
        <f>'D女子(予選)'!C39</f>
        <v>0</v>
      </c>
      <c r="D40" s="5">
        <f>'D女子(予選)'!D39</f>
        <v>0</v>
      </c>
      <c r="E40" s="25">
        <f>'D女子(予選)'!Y39</f>
        <v>0</v>
      </c>
      <c r="G40" s="4">
        <f>'C女子(予選)'!AB39</f>
        <v>0</v>
      </c>
      <c r="H40" s="5">
        <f>'C女子(予選)'!B39</f>
        <v>0</v>
      </c>
      <c r="I40" s="5">
        <f>'C女子(予選)'!C39</f>
        <v>0</v>
      </c>
      <c r="J40" s="5">
        <f>'C女子(予選)'!D39</f>
        <v>0</v>
      </c>
      <c r="K40" s="52">
        <f>'C女子(予選)'!AA39</f>
        <v>0</v>
      </c>
      <c r="M40" s="4">
        <f>'B女子(予選)'!AB39</f>
        <v>0</v>
      </c>
      <c r="N40" s="5">
        <f>'B女子(予選)'!B39</f>
        <v>0</v>
      </c>
      <c r="O40" s="5">
        <f>'B女子(予選)'!C39</f>
        <v>0</v>
      </c>
      <c r="P40" s="5">
        <f>'B女子(予選)'!D39</f>
        <v>0</v>
      </c>
      <c r="Q40" s="52">
        <f>'B女子(予選)'!AA39</f>
        <v>0</v>
      </c>
      <c r="S40" s="4">
        <f>'A女子(予選)'!AB39</f>
        <v>0</v>
      </c>
      <c r="T40" s="5">
        <f>'A女子(予選)'!B39</f>
        <v>0</v>
      </c>
      <c r="U40" s="5">
        <f>'A女子(予選)'!C39</f>
        <v>0</v>
      </c>
      <c r="V40" s="5">
        <f>'A女子(予選)'!D39</f>
        <v>0</v>
      </c>
      <c r="W40" s="52">
        <f>'A女子(予選)'!AA39</f>
        <v>0</v>
      </c>
    </row>
    <row r="41" spans="1:23" s="3" customFormat="1" ht="13.5" x14ac:dyDescent="0.15">
      <c r="A41" s="4">
        <f>'D女子(予選)'!Z40</f>
        <v>0</v>
      </c>
      <c r="B41" s="5">
        <f>'D女子(予選)'!B40</f>
        <v>0</v>
      </c>
      <c r="C41" s="5">
        <f>'D女子(予選)'!C40</f>
        <v>0</v>
      </c>
      <c r="D41" s="5">
        <f>'D女子(予選)'!D40</f>
        <v>0</v>
      </c>
      <c r="E41" s="25">
        <f>'D女子(予選)'!Y40</f>
        <v>0</v>
      </c>
      <c r="G41" s="4">
        <f>'C女子(予選)'!AB40</f>
        <v>0</v>
      </c>
      <c r="H41" s="5">
        <f>'C女子(予選)'!B40</f>
        <v>0</v>
      </c>
      <c r="I41" s="5">
        <f>'C女子(予選)'!C40</f>
        <v>0</v>
      </c>
      <c r="J41" s="5">
        <f>'C女子(予選)'!D40</f>
        <v>0</v>
      </c>
      <c r="K41" s="52">
        <f>'C女子(予選)'!AA40</f>
        <v>0</v>
      </c>
      <c r="M41" s="4">
        <f>'B女子(予選)'!AB40</f>
        <v>0</v>
      </c>
      <c r="N41" s="5">
        <f>'B女子(予選)'!B40</f>
        <v>0</v>
      </c>
      <c r="O41" s="5">
        <f>'B女子(予選)'!C40</f>
        <v>0</v>
      </c>
      <c r="P41" s="5">
        <f>'B女子(予選)'!D40</f>
        <v>0</v>
      </c>
      <c r="Q41" s="52">
        <f>'B女子(予選)'!AA40</f>
        <v>0</v>
      </c>
      <c r="S41" s="4">
        <f>'A女子(予選)'!AB40</f>
        <v>0</v>
      </c>
      <c r="T41" s="5">
        <f>'A女子(予選)'!B40</f>
        <v>0</v>
      </c>
      <c r="U41" s="5">
        <f>'A女子(予選)'!C40</f>
        <v>0</v>
      </c>
      <c r="V41" s="5">
        <f>'A女子(予選)'!D40</f>
        <v>0</v>
      </c>
      <c r="W41" s="52">
        <f>'A女子(予選)'!AA40</f>
        <v>0</v>
      </c>
    </row>
    <row r="42" spans="1:23" s="3" customFormat="1" ht="13.5" x14ac:dyDescent="0.15">
      <c r="A42" s="4">
        <f>'D女子(予選)'!Z41</f>
        <v>0</v>
      </c>
      <c r="B42" s="5">
        <f>'D女子(予選)'!B41</f>
        <v>0</v>
      </c>
      <c r="C42" s="5">
        <f>'D女子(予選)'!C41</f>
        <v>0</v>
      </c>
      <c r="D42" s="5">
        <f>'D女子(予選)'!D41</f>
        <v>0</v>
      </c>
      <c r="E42" s="25">
        <f>'D女子(予選)'!Y41</f>
        <v>0</v>
      </c>
      <c r="G42" s="4">
        <f>'C女子(予選)'!AB41</f>
        <v>0</v>
      </c>
      <c r="H42" s="5">
        <f>'C女子(予選)'!B41</f>
        <v>0</v>
      </c>
      <c r="I42" s="5">
        <f>'C女子(予選)'!C41</f>
        <v>0</v>
      </c>
      <c r="J42" s="5">
        <f>'C女子(予選)'!D41</f>
        <v>0</v>
      </c>
      <c r="K42" s="52">
        <f>'C女子(予選)'!AA41</f>
        <v>0</v>
      </c>
      <c r="M42" s="4">
        <f>'B女子(予選)'!AB41</f>
        <v>0</v>
      </c>
      <c r="N42" s="5">
        <f>'B女子(予選)'!B41</f>
        <v>0</v>
      </c>
      <c r="O42" s="5">
        <f>'B女子(予選)'!C41</f>
        <v>0</v>
      </c>
      <c r="P42" s="5">
        <f>'B女子(予選)'!D41</f>
        <v>0</v>
      </c>
      <c r="Q42" s="52">
        <f>'B女子(予選)'!AA41</f>
        <v>0</v>
      </c>
      <c r="S42" s="4">
        <f>'A女子(予選)'!AB41</f>
        <v>0</v>
      </c>
      <c r="T42" s="5">
        <f>'A女子(予選)'!B41</f>
        <v>0</v>
      </c>
      <c r="U42" s="5">
        <f>'A女子(予選)'!C41</f>
        <v>0</v>
      </c>
      <c r="V42" s="5">
        <f>'A女子(予選)'!D41</f>
        <v>0</v>
      </c>
      <c r="W42" s="52">
        <f>'A女子(予選)'!AA41</f>
        <v>0</v>
      </c>
    </row>
    <row r="43" spans="1:23" s="3" customFormat="1" ht="13.5" x14ac:dyDescent="0.15">
      <c r="A43" s="4">
        <f>'D女子(予選)'!Z42</f>
        <v>0</v>
      </c>
      <c r="B43" s="5">
        <f>'D女子(予選)'!B42</f>
        <v>0</v>
      </c>
      <c r="C43" s="5">
        <f>'D女子(予選)'!C42</f>
        <v>0</v>
      </c>
      <c r="D43" s="5">
        <f>'D女子(予選)'!D42</f>
        <v>0</v>
      </c>
      <c r="E43" s="25">
        <f>'D女子(予選)'!Y42</f>
        <v>0</v>
      </c>
      <c r="G43" s="4">
        <f>'C女子(予選)'!AB42</f>
        <v>0</v>
      </c>
      <c r="H43" s="5">
        <f>'C女子(予選)'!B42</f>
        <v>0</v>
      </c>
      <c r="I43" s="5">
        <f>'C女子(予選)'!C42</f>
        <v>0</v>
      </c>
      <c r="J43" s="5">
        <f>'C女子(予選)'!D42</f>
        <v>0</v>
      </c>
      <c r="K43" s="52">
        <f>'C女子(予選)'!AA42</f>
        <v>0</v>
      </c>
      <c r="M43" s="4">
        <f>'B女子(予選)'!AB42</f>
        <v>0</v>
      </c>
      <c r="N43" s="5">
        <f>'B女子(予選)'!B42</f>
        <v>0</v>
      </c>
      <c r="O43" s="5">
        <f>'B女子(予選)'!C42</f>
        <v>0</v>
      </c>
      <c r="P43" s="5">
        <f>'B女子(予選)'!D42</f>
        <v>0</v>
      </c>
      <c r="Q43" s="52">
        <f>'B女子(予選)'!AA42</f>
        <v>0</v>
      </c>
      <c r="S43" s="4">
        <f>'A女子(予選)'!AB42</f>
        <v>0</v>
      </c>
      <c r="T43" s="5">
        <f>'A女子(予選)'!B42</f>
        <v>0</v>
      </c>
      <c r="U43" s="5">
        <f>'A女子(予選)'!C42</f>
        <v>0</v>
      </c>
      <c r="V43" s="5">
        <f>'A女子(予選)'!D42</f>
        <v>0</v>
      </c>
      <c r="W43" s="52">
        <f>'A女子(予選)'!AA42</f>
        <v>0</v>
      </c>
    </row>
    <row r="44" spans="1:23" s="3" customFormat="1" ht="13.5" x14ac:dyDescent="0.15">
      <c r="A44" s="4">
        <f>'D女子(予選)'!Z43</f>
        <v>0</v>
      </c>
      <c r="B44" s="5">
        <f>'D女子(予選)'!B43</f>
        <v>0</v>
      </c>
      <c r="C44" s="5">
        <f>'D女子(予選)'!C43</f>
        <v>0</v>
      </c>
      <c r="D44" s="5">
        <f>'D女子(予選)'!D43</f>
        <v>0</v>
      </c>
      <c r="E44" s="25">
        <f>'D女子(予選)'!Y43</f>
        <v>0</v>
      </c>
      <c r="G44" s="4">
        <f>'C女子(予選)'!AB43</f>
        <v>0</v>
      </c>
      <c r="H44" s="5">
        <f>'C女子(予選)'!B43</f>
        <v>0</v>
      </c>
      <c r="I44" s="5">
        <f>'C女子(予選)'!C43</f>
        <v>0</v>
      </c>
      <c r="J44" s="5">
        <f>'C女子(予選)'!D43</f>
        <v>0</v>
      </c>
      <c r="K44" s="52">
        <f>'C女子(予選)'!AA43</f>
        <v>0</v>
      </c>
      <c r="M44" s="4">
        <f>'B女子(予選)'!AB43</f>
        <v>0</v>
      </c>
      <c r="N44" s="5">
        <f>'B女子(予選)'!B43</f>
        <v>0</v>
      </c>
      <c r="O44" s="5">
        <f>'B女子(予選)'!C43</f>
        <v>0</v>
      </c>
      <c r="P44" s="5">
        <f>'B女子(予選)'!D43</f>
        <v>0</v>
      </c>
      <c r="Q44" s="52">
        <f>'B女子(予選)'!AA43</f>
        <v>0</v>
      </c>
      <c r="S44" s="4">
        <f>'A女子(予選)'!AB43</f>
        <v>0</v>
      </c>
      <c r="T44" s="5">
        <f>'A女子(予選)'!B43</f>
        <v>0</v>
      </c>
      <c r="U44" s="5">
        <f>'A女子(予選)'!C43</f>
        <v>0</v>
      </c>
      <c r="V44" s="5">
        <f>'A女子(予選)'!D43</f>
        <v>0</v>
      </c>
      <c r="W44" s="52">
        <f>'A女子(予選)'!AA43</f>
        <v>0</v>
      </c>
    </row>
    <row r="45" spans="1:23" s="3" customFormat="1" ht="13.5" x14ac:dyDescent="0.15">
      <c r="A45" s="4">
        <f>'D女子(予選)'!Z44</f>
        <v>0</v>
      </c>
      <c r="B45" s="5">
        <f>'D女子(予選)'!B44</f>
        <v>0</v>
      </c>
      <c r="C45" s="5">
        <f>'D女子(予選)'!C44</f>
        <v>0</v>
      </c>
      <c r="D45" s="5">
        <f>'D女子(予選)'!D44</f>
        <v>0</v>
      </c>
      <c r="E45" s="25">
        <f>'D女子(予選)'!Y44</f>
        <v>0</v>
      </c>
      <c r="G45" s="4">
        <f>'C女子(予選)'!AB44</f>
        <v>0</v>
      </c>
      <c r="H45" s="5">
        <f>'C女子(予選)'!B44</f>
        <v>0</v>
      </c>
      <c r="I45" s="5">
        <f>'C女子(予選)'!C44</f>
        <v>0</v>
      </c>
      <c r="J45" s="5">
        <f>'C女子(予選)'!D44</f>
        <v>0</v>
      </c>
      <c r="K45" s="52">
        <f>'C女子(予選)'!AA44</f>
        <v>0</v>
      </c>
      <c r="M45" s="4">
        <f>'B女子(予選)'!AB44</f>
        <v>0</v>
      </c>
      <c r="N45" s="5">
        <f>'B女子(予選)'!B44</f>
        <v>0</v>
      </c>
      <c r="O45" s="5">
        <f>'B女子(予選)'!C44</f>
        <v>0</v>
      </c>
      <c r="P45" s="5">
        <f>'B女子(予選)'!D44</f>
        <v>0</v>
      </c>
      <c r="Q45" s="52">
        <f>'B女子(予選)'!AA44</f>
        <v>0</v>
      </c>
      <c r="S45" s="4">
        <f>'A女子(予選)'!AB44</f>
        <v>0</v>
      </c>
      <c r="T45" s="5">
        <f>'A女子(予選)'!B44</f>
        <v>0</v>
      </c>
      <c r="U45" s="5">
        <f>'A女子(予選)'!C44</f>
        <v>0</v>
      </c>
      <c r="V45" s="5">
        <f>'A女子(予選)'!D44</f>
        <v>0</v>
      </c>
      <c r="W45" s="52">
        <f>'A女子(予選)'!AA44</f>
        <v>0</v>
      </c>
    </row>
    <row r="48" spans="1:23" ht="13.5" x14ac:dyDescent="0.15">
      <c r="A48" s="4" t="s">
        <v>12</v>
      </c>
      <c r="B48" s="4" t="s">
        <v>26</v>
      </c>
      <c r="C48" s="4" t="s">
        <v>17</v>
      </c>
      <c r="D48" s="4" t="s">
        <v>27</v>
      </c>
      <c r="E48" s="4" t="s">
        <v>31</v>
      </c>
      <c r="G48" s="4" t="s">
        <v>12</v>
      </c>
      <c r="H48" s="4" t="s">
        <v>26</v>
      </c>
      <c r="I48" s="4" t="s">
        <v>17</v>
      </c>
      <c r="J48" s="4" t="s">
        <v>27</v>
      </c>
      <c r="K48" s="4" t="s">
        <v>31</v>
      </c>
      <c r="M48" s="4" t="s">
        <v>12</v>
      </c>
      <c r="N48" s="4" t="s">
        <v>26</v>
      </c>
      <c r="O48" s="4" t="s">
        <v>17</v>
      </c>
      <c r="P48" s="4" t="s">
        <v>27</v>
      </c>
      <c r="Q48" s="4" t="s">
        <v>31</v>
      </c>
      <c r="S48" s="4" t="s">
        <v>12</v>
      </c>
      <c r="T48" s="4" t="s">
        <v>26</v>
      </c>
      <c r="U48" s="4" t="s">
        <v>17</v>
      </c>
      <c r="V48" s="4" t="s">
        <v>27</v>
      </c>
      <c r="W48" s="4" t="s">
        <v>31</v>
      </c>
    </row>
    <row r="49" spans="1:23" s="3" customFormat="1" ht="13.5" x14ac:dyDescent="0.15">
      <c r="A49" s="4">
        <f>'D女子(決勝)'!O5</f>
        <v>1</v>
      </c>
      <c r="B49" s="5" t="str">
        <f>'D女子(決勝)'!B5</f>
        <v>小野寺　琉乃</v>
      </c>
      <c r="C49" s="5" t="str">
        <f>'D女子(決勝)'!C5</f>
        <v>オノデラ　ルノ</v>
      </c>
      <c r="D49" s="5" t="str">
        <f>'D女子(決勝)'!D5</f>
        <v>宮城県</v>
      </c>
      <c r="E49" s="25">
        <f>'D女子(決勝)'!N5</f>
        <v>27.55</v>
      </c>
      <c r="G49" s="4">
        <f>'C女子(決勝)'!P5</f>
        <v>9</v>
      </c>
      <c r="H49" s="5" t="str">
        <f>'C女子(決勝)'!B5</f>
        <v>髙橋　美和</v>
      </c>
      <c r="I49" s="5" t="str">
        <f>'C女子(決勝)'!C5</f>
        <v>タカハシ　ミワ</v>
      </c>
      <c r="J49" s="5" t="str">
        <f>'C女子(決勝)'!D5</f>
        <v>岩手県</v>
      </c>
      <c r="K49" s="52">
        <f>'C女子(決勝)'!O5</f>
        <v>11.83</v>
      </c>
      <c r="M49" s="4">
        <f>'B女子(決勝)'!P5</f>
        <v>10</v>
      </c>
      <c r="N49" s="5" t="str">
        <f>'B女子(決勝)'!B5</f>
        <v>蠣崎　らるあ</v>
      </c>
      <c r="O49" s="5" t="str">
        <f>'B女子(決勝)'!C5</f>
        <v>カキザキ　ラルア</v>
      </c>
      <c r="P49" s="5" t="str">
        <f>'B女子(決勝)'!D5</f>
        <v>青森県</v>
      </c>
      <c r="Q49" s="52">
        <f>'B女子(決勝)'!O5</f>
        <v>38.57</v>
      </c>
      <c r="S49" s="4">
        <f>'A女子(決勝)'!P5</f>
        <v>4</v>
      </c>
      <c r="T49" s="5" t="str">
        <f>'A女子(決勝)'!B5</f>
        <v>工藤　　癸</v>
      </c>
      <c r="U49" s="5" t="str">
        <f>'A女子(決勝)'!C5</f>
        <v>クドウ　アオイ</v>
      </c>
      <c r="V49" s="5" t="str">
        <f>'A女子(決勝)'!D5</f>
        <v>青森県</v>
      </c>
      <c r="W49" s="52">
        <f>'A女子(決勝)'!O5</f>
        <v>40.840000000000003</v>
      </c>
    </row>
    <row r="50" spans="1:23" s="3" customFormat="1" ht="13.5" x14ac:dyDescent="0.15">
      <c r="A50" s="4">
        <f>'D女子(決勝)'!O6</f>
        <v>5</v>
      </c>
      <c r="B50" s="5" t="str">
        <f>'D女子(決勝)'!B6</f>
        <v>関根　琉樹空</v>
      </c>
      <c r="C50" s="5" t="str">
        <f>'D女子(決勝)'!C6</f>
        <v>セキネ　ルキア</v>
      </c>
      <c r="D50" s="5" t="str">
        <f>'D女子(決勝)'!D6</f>
        <v>福島県</v>
      </c>
      <c r="E50" s="25">
        <f>'D女子(決勝)'!N6</f>
        <v>26.5</v>
      </c>
      <c r="G50" s="4">
        <f>'C女子(決勝)'!P6</f>
        <v>3</v>
      </c>
      <c r="H50" s="5" t="str">
        <f>'C女子(決勝)'!B6</f>
        <v>川嶋　さち</v>
      </c>
      <c r="I50" s="5" t="str">
        <f>'C女子(決勝)'!C6</f>
        <v>カワシマ　サチ</v>
      </c>
      <c r="J50" s="5" t="str">
        <f>'C女子(決勝)'!D6</f>
        <v>宮城県</v>
      </c>
      <c r="K50" s="52">
        <f>'C女子(決勝)'!O6</f>
        <v>41.87</v>
      </c>
      <c r="M50" s="4">
        <f>'B女子(決勝)'!P6</f>
        <v>4</v>
      </c>
      <c r="N50" s="5" t="str">
        <f>'B女子(決勝)'!B6</f>
        <v>大竹　葵來</v>
      </c>
      <c r="O50" s="5" t="str">
        <f>'B女子(決勝)'!C6</f>
        <v>オオタケ　アコ</v>
      </c>
      <c r="P50" s="5" t="str">
        <f>'B女子(決勝)'!D6</f>
        <v>福島県</v>
      </c>
      <c r="Q50" s="52">
        <f>'B女子(決勝)'!O6</f>
        <v>42.42</v>
      </c>
      <c r="S50" s="4">
        <f>'A女子(決勝)'!P6</f>
        <v>2</v>
      </c>
      <c r="T50" s="5" t="str">
        <f>'A女子(決勝)'!B6</f>
        <v>虻川　藤乃</v>
      </c>
      <c r="U50" s="5" t="str">
        <f>'A女子(決勝)'!C6</f>
        <v>アブカワ　フジノ</v>
      </c>
      <c r="V50" s="5" t="str">
        <f>'A女子(決勝)'!D6</f>
        <v>秋田県</v>
      </c>
      <c r="W50" s="52">
        <f>'A女子(決勝)'!O6</f>
        <v>46.3</v>
      </c>
    </row>
    <row r="51" spans="1:23" s="3" customFormat="1" ht="13.5" x14ac:dyDescent="0.15">
      <c r="A51" s="4">
        <f>'D女子(決勝)'!O7</f>
        <v>9</v>
      </c>
      <c r="B51" s="5" t="str">
        <f>'D女子(決勝)'!B7</f>
        <v>常松　陽央里</v>
      </c>
      <c r="C51" s="5" t="str">
        <f>'D女子(決勝)'!C7</f>
        <v>ツネマツ　ヒオリ</v>
      </c>
      <c r="D51" s="5" t="str">
        <f>'D女子(決勝)'!D7</f>
        <v>福島県</v>
      </c>
      <c r="E51" s="25">
        <f>'D女子(決勝)'!N7</f>
        <v>25.7</v>
      </c>
      <c r="G51" s="4">
        <f>'C女子(決勝)'!P7</f>
        <v>5</v>
      </c>
      <c r="H51" s="5" t="str">
        <f>'C女子(決勝)'!B7</f>
        <v>永野　美月</v>
      </c>
      <c r="I51" s="5" t="str">
        <f>'C女子(決勝)'!C7</f>
        <v>ナガノ　ミズキ</v>
      </c>
      <c r="J51" s="5" t="str">
        <f>'C女子(決勝)'!D7</f>
        <v>宮城県</v>
      </c>
      <c r="K51" s="52">
        <f>'C女子(決勝)'!O7</f>
        <v>40.19</v>
      </c>
      <c r="M51" s="4">
        <f>'B女子(決勝)'!P7</f>
        <v>6</v>
      </c>
      <c r="N51" s="5" t="str">
        <f>'B女子(決勝)'!B7</f>
        <v>佐藤　　恵</v>
      </c>
      <c r="O51" s="5" t="str">
        <f>'B女子(決勝)'!C7</f>
        <v>サトウ　ケイ</v>
      </c>
      <c r="P51" s="5" t="str">
        <f>'B女子(決勝)'!D7</f>
        <v>青森県</v>
      </c>
      <c r="Q51" s="52">
        <f>'B女子(決勝)'!O7</f>
        <v>41.84</v>
      </c>
      <c r="S51" s="4">
        <f>'A女子(決勝)'!P7</f>
        <v>7</v>
      </c>
      <c r="T51" s="5" t="str">
        <f>'A女子(決勝)'!B7</f>
        <v>髙橋　依千香</v>
      </c>
      <c r="U51" s="5" t="str">
        <f>'A女子(決勝)'!C7</f>
        <v>タカハシ　イチカ</v>
      </c>
      <c r="V51" s="5" t="str">
        <f>'A女子(決勝)'!D7</f>
        <v>宮城県</v>
      </c>
      <c r="W51" s="52">
        <f>'A女子(決勝)'!O7</f>
        <v>14.42</v>
      </c>
    </row>
    <row r="52" spans="1:23" s="3" customFormat="1" ht="13.5" x14ac:dyDescent="0.15">
      <c r="A52" s="4">
        <f>'D女子(決勝)'!O8</f>
        <v>8</v>
      </c>
      <c r="B52" s="5" t="str">
        <f>'D女子(決勝)'!B8</f>
        <v>板垣　美桜</v>
      </c>
      <c r="C52" s="5" t="str">
        <f>'D女子(決勝)'!C8</f>
        <v>イタガキ　ミオ</v>
      </c>
      <c r="D52" s="5" t="str">
        <f>'D女子(決勝)'!D8</f>
        <v>宮城県</v>
      </c>
      <c r="E52" s="25">
        <f>'D女子(決勝)'!N8</f>
        <v>26.05</v>
      </c>
      <c r="G52" s="4">
        <f>'C女子(決勝)'!P8</f>
        <v>6</v>
      </c>
      <c r="H52" s="5" t="str">
        <f>'C女子(決勝)'!B8</f>
        <v>髙橋　美琴</v>
      </c>
      <c r="I52" s="5" t="str">
        <f>'C女子(決勝)'!C8</f>
        <v>タカハシ　ミコト</v>
      </c>
      <c r="J52" s="5" t="str">
        <f>'C女子(決勝)'!D8</f>
        <v>宮城県</v>
      </c>
      <c r="K52" s="52">
        <f>'C女子(決勝)'!O8</f>
        <v>40.020000000000003</v>
      </c>
      <c r="M52" s="4">
        <f>'B女子(決勝)'!P8</f>
        <v>3</v>
      </c>
      <c r="N52" s="5" t="str">
        <f>'B女子(決勝)'!B8</f>
        <v>及川　茉子</v>
      </c>
      <c r="O52" s="5" t="str">
        <f>'B女子(決勝)'!C8</f>
        <v>オイカワ　マコ</v>
      </c>
      <c r="P52" s="5" t="str">
        <f>'B女子(決勝)'!D8</f>
        <v>宮城県</v>
      </c>
      <c r="Q52" s="52">
        <f>'B女子(決勝)'!O8</f>
        <v>42.5</v>
      </c>
      <c r="S52" s="4">
        <f>'A女子(決勝)'!P8</f>
        <v>6</v>
      </c>
      <c r="T52" s="5" t="str">
        <f>'A女子(決勝)'!B8</f>
        <v>福田　　椿</v>
      </c>
      <c r="U52" s="5" t="str">
        <f>'A女子(決勝)'!C8</f>
        <v>フクダ　ツバキ</v>
      </c>
      <c r="V52" s="5" t="str">
        <f>'A女子(決勝)'!D8</f>
        <v>青森県</v>
      </c>
      <c r="W52" s="52">
        <f>'A女子(決勝)'!O8</f>
        <v>35.549999999999997</v>
      </c>
    </row>
    <row r="53" spans="1:23" s="3" customFormat="1" ht="13.5" x14ac:dyDescent="0.15">
      <c r="A53" s="4">
        <f>'D女子(決勝)'!O9</f>
        <v>4</v>
      </c>
      <c r="B53" s="5" t="str">
        <f>'D女子(決勝)'!B9</f>
        <v>大槻　夕夕菜</v>
      </c>
      <c r="C53" s="5" t="str">
        <f>'D女子(決勝)'!C9</f>
        <v>オオツキ　ユユナ</v>
      </c>
      <c r="D53" s="5" t="str">
        <f>'D女子(決勝)'!D9</f>
        <v>福島県</v>
      </c>
      <c r="E53" s="25">
        <f>'D女子(決勝)'!N9</f>
        <v>27.05</v>
      </c>
      <c r="G53" s="4">
        <f>'C女子(決勝)'!P9</f>
        <v>1</v>
      </c>
      <c r="H53" s="5" t="str">
        <f>'C女子(決勝)'!B9</f>
        <v>関　　陽奈</v>
      </c>
      <c r="I53" s="5" t="str">
        <f>'C女子(決勝)'!C9</f>
        <v>セキ　ハルナ</v>
      </c>
      <c r="J53" s="5" t="str">
        <f>'C女子(決勝)'!D9</f>
        <v>宮城県</v>
      </c>
      <c r="K53" s="52">
        <f>'C女子(決勝)'!O9</f>
        <v>42.7</v>
      </c>
      <c r="M53" s="4">
        <f>'B女子(決勝)'!P9</f>
        <v>1</v>
      </c>
      <c r="N53" s="5" t="str">
        <f>'B女子(決勝)'!B9</f>
        <v>高泉　詩茉</v>
      </c>
      <c r="O53" s="5" t="str">
        <f>'B女子(決勝)'!C9</f>
        <v>タカイズミ　シマ</v>
      </c>
      <c r="P53" s="5" t="str">
        <f>'B女子(決勝)'!D9</f>
        <v>宮城県</v>
      </c>
      <c r="Q53" s="52">
        <f>'B女子(決勝)'!O9</f>
        <v>45.56</v>
      </c>
      <c r="S53" s="4">
        <f>'A女子(決勝)'!P9</f>
        <v>1</v>
      </c>
      <c r="T53" s="5" t="str">
        <f>'A女子(決勝)'!B9</f>
        <v>小松　優香</v>
      </c>
      <c r="U53" s="5" t="str">
        <f>'A女子(決勝)'!C9</f>
        <v>コマツ　ユウカ</v>
      </c>
      <c r="V53" s="5" t="str">
        <f>'A女子(決勝)'!D9</f>
        <v>秋田県</v>
      </c>
      <c r="W53" s="52">
        <f>'A女子(決勝)'!O9</f>
        <v>46.42</v>
      </c>
    </row>
    <row r="54" spans="1:23" s="3" customFormat="1" ht="13.5" x14ac:dyDescent="0.15">
      <c r="A54" s="4">
        <f>'D女子(決勝)'!O10</f>
        <v>6</v>
      </c>
      <c r="B54" s="5" t="str">
        <f>'D女子(決勝)'!B10</f>
        <v>酒井　葵生</v>
      </c>
      <c r="C54" s="5" t="str">
        <f>'D女子(決勝)'!C10</f>
        <v>サカイ　アオ</v>
      </c>
      <c r="D54" s="5" t="str">
        <f>'D女子(決勝)'!D10</f>
        <v>福島県</v>
      </c>
      <c r="E54" s="25">
        <f>'D女子(決勝)'!N10</f>
        <v>26.5</v>
      </c>
      <c r="G54" s="4">
        <f>'C女子(決勝)'!P10</f>
        <v>4</v>
      </c>
      <c r="H54" s="5" t="str">
        <f>'C女子(決勝)'!B10</f>
        <v>千田　悠月</v>
      </c>
      <c r="I54" s="5" t="str">
        <f>'C女子(決勝)'!C10</f>
        <v>チダ　ユズキ</v>
      </c>
      <c r="J54" s="5" t="str">
        <f>'C女子(決勝)'!D10</f>
        <v>宮城県</v>
      </c>
      <c r="K54" s="52">
        <f>'C女子(決勝)'!O10</f>
        <v>41.31</v>
      </c>
      <c r="M54" s="4">
        <f>'B女子(決勝)'!P10</f>
        <v>5</v>
      </c>
      <c r="N54" s="5" t="str">
        <f>'B女子(決勝)'!B10</f>
        <v>高村　美羽</v>
      </c>
      <c r="O54" s="5" t="str">
        <f>'B女子(決勝)'!C10</f>
        <v>タカムラ　ミワ</v>
      </c>
      <c r="P54" s="5" t="str">
        <f>'B女子(決勝)'!D10</f>
        <v>宮城県</v>
      </c>
      <c r="Q54" s="52">
        <f>'B女子(決勝)'!O10</f>
        <v>42.36</v>
      </c>
      <c r="S54" s="4">
        <f>'A女子(決勝)'!P10</f>
        <v>3</v>
      </c>
      <c r="T54" s="5" t="str">
        <f>'A女子(決勝)'!B10</f>
        <v>飯村　唯愛</v>
      </c>
      <c r="U54" s="5" t="str">
        <f>'A女子(決勝)'!C10</f>
        <v>イイムラ　ユナ</v>
      </c>
      <c r="V54" s="5" t="str">
        <f>'A女子(決勝)'!D10</f>
        <v>福島県</v>
      </c>
      <c r="W54" s="52">
        <f>'A女子(決勝)'!O10</f>
        <v>40.909999999999997</v>
      </c>
    </row>
    <row r="55" spans="1:23" s="3" customFormat="1" ht="13.5" x14ac:dyDescent="0.15">
      <c r="A55" s="4">
        <f>'D女子(決勝)'!O11</f>
        <v>3</v>
      </c>
      <c r="B55" s="5" t="str">
        <f>'D女子(決勝)'!B11</f>
        <v>髙橋　織花</v>
      </c>
      <c r="C55" s="5" t="str">
        <f>'D女子(決勝)'!C11</f>
        <v>タカハシ　リカ</v>
      </c>
      <c r="D55" s="5" t="str">
        <f>'D女子(決勝)'!D11</f>
        <v>宮城県</v>
      </c>
      <c r="E55" s="25">
        <f>'D女子(決勝)'!N11</f>
        <v>27.25</v>
      </c>
      <c r="G55" s="4">
        <f>'C女子(決勝)'!P11</f>
        <v>7</v>
      </c>
      <c r="H55" s="5" t="str">
        <f>'C女子(決勝)'!B11</f>
        <v>松本　愛徠</v>
      </c>
      <c r="I55" s="5" t="str">
        <f>'C女子(決勝)'!C11</f>
        <v>マツモト　アイラ</v>
      </c>
      <c r="J55" s="5" t="str">
        <f>'C女子(決勝)'!D11</f>
        <v>福島県</v>
      </c>
      <c r="K55" s="52">
        <f>'C女子(決勝)'!O11</f>
        <v>39.04</v>
      </c>
      <c r="M55" s="4">
        <f>'B女子(決勝)'!P11</f>
        <v>7</v>
      </c>
      <c r="N55" s="5" t="str">
        <f>'B女子(決勝)'!B11</f>
        <v>中野　　優</v>
      </c>
      <c r="O55" s="5" t="str">
        <f>'B女子(決勝)'!C11</f>
        <v>ナカノ　ユウ</v>
      </c>
      <c r="P55" s="5" t="str">
        <f>'B女子(決勝)'!D11</f>
        <v>岩手県</v>
      </c>
      <c r="Q55" s="52">
        <f>'B女子(決勝)'!O11</f>
        <v>41.34</v>
      </c>
      <c r="S55" s="4">
        <f>'A女子(決勝)'!P11</f>
        <v>5</v>
      </c>
      <c r="T55" s="5" t="str">
        <f>'A女子(決勝)'!B11</f>
        <v>黒須　寿々女</v>
      </c>
      <c r="U55" s="5" t="str">
        <f>'A女子(決勝)'!C11</f>
        <v>クロス　スズメ</v>
      </c>
      <c r="V55" s="5" t="str">
        <f>'A女子(決勝)'!D11</f>
        <v>青森県</v>
      </c>
      <c r="W55" s="52">
        <f>'A女子(決勝)'!O11</f>
        <v>40.799999999999997</v>
      </c>
    </row>
    <row r="56" spans="1:23" s="3" customFormat="1" ht="13.5" x14ac:dyDescent="0.15">
      <c r="A56" s="4">
        <f>'D女子(決勝)'!O12</f>
        <v>2</v>
      </c>
      <c r="B56" s="5" t="str">
        <f>'D女子(決勝)'!B12</f>
        <v>青木　梨紗</v>
      </c>
      <c r="C56" s="5" t="str">
        <f>'D女子(決勝)'!C12</f>
        <v>アオキ　リサ</v>
      </c>
      <c r="D56" s="5" t="str">
        <f>'D女子(決勝)'!D12</f>
        <v>福島県</v>
      </c>
      <c r="E56" s="25">
        <f>'D女子(決勝)'!N12</f>
        <v>27.3</v>
      </c>
      <c r="G56" s="4">
        <f>'C女子(決勝)'!P12</f>
        <v>10</v>
      </c>
      <c r="H56" s="5" t="str">
        <f>'C女子(決勝)'!B12</f>
        <v>蠣崎　はのん</v>
      </c>
      <c r="I56" s="5" t="str">
        <f>'C女子(決勝)'!C12</f>
        <v>カキザキ　ハノン</v>
      </c>
      <c r="J56" s="5" t="str">
        <f>'C女子(決勝)'!D12</f>
        <v>青森県</v>
      </c>
      <c r="K56" s="52">
        <f>'C女子(決勝)'!O12</f>
        <v>8.06</v>
      </c>
      <c r="M56" s="4">
        <f>'B女子(決勝)'!P12</f>
        <v>8</v>
      </c>
      <c r="N56" s="5" t="str">
        <f>'B女子(決勝)'!B12</f>
        <v>米澤　祐利子</v>
      </c>
      <c r="O56" s="5" t="str">
        <f>'B女子(決勝)'!C12</f>
        <v>ヨネザワ　ユリコ</v>
      </c>
      <c r="P56" s="5" t="str">
        <f>'B女子(決勝)'!D12</f>
        <v>秋田県</v>
      </c>
      <c r="Q56" s="52">
        <f>'B女子(決勝)'!O12</f>
        <v>39.72</v>
      </c>
      <c r="S56" s="4">
        <f>'A女子(決勝)'!P12</f>
        <v>0</v>
      </c>
      <c r="T56" s="5">
        <f>'A女子(決勝)'!B12</f>
        <v>0</v>
      </c>
      <c r="U56" s="5">
        <f>'A女子(決勝)'!C12</f>
        <v>0</v>
      </c>
      <c r="V56" s="5">
        <f>'A女子(決勝)'!D12</f>
        <v>0</v>
      </c>
      <c r="W56" s="52">
        <f>'A女子(決勝)'!O12</f>
        <v>0</v>
      </c>
    </row>
    <row r="57" spans="1:23" s="3" customFormat="1" ht="13.5" x14ac:dyDescent="0.15">
      <c r="A57" s="4">
        <f>'D女子(決勝)'!O13</f>
        <v>10</v>
      </c>
      <c r="B57" s="5" t="str">
        <f>'D女子(決勝)'!B13</f>
        <v>大船　心夢</v>
      </c>
      <c r="C57" s="5" t="str">
        <f>'D女子(決勝)'!C13</f>
        <v>オオフネ　ミユ</v>
      </c>
      <c r="D57" s="5" t="str">
        <f>'D女子(決勝)'!D13</f>
        <v>青森県</v>
      </c>
      <c r="E57" s="25">
        <f>'D女子(決勝)'!N13</f>
        <v>18.05</v>
      </c>
      <c r="G57" s="4">
        <f>'C女子(決勝)'!P13</f>
        <v>8</v>
      </c>
      <c r="H57" s="5" t="str">
        <f>'C女子(決勝)'!B13</f>
        <v>佐久間　奏音</v>
      </c>
      <c r="I57" s="5" t="str">
        <f>'C女子(決勝)'!C13</f>
        <v>サクマ　カノン</v>
      </c>
      <c r="J57" s="5" t="str">
        <f>'C女子(決勝)'!D13</f>
        <v>宮城県</v>
      </c>
      <c r="K57" s="52">
        <f>'C女子(決勝)'!O13</f>
        <v>39.01</v>
      </c>
      <c r="M57" s="4">
        <f>'B女子(決勝)'!P13</f>
        <v>9</v>
      </c>
      <c r="N57" s="5" t="str">
        <f>'B女子(決勝)'!B13</f>
        <v>熊谷　愛理</v>
      </c>
      <c r="O57" s="5" t="str">
        <f>'B女子(決勝)'!C13</f>
        <v>クマガイ　アイリ</v>
      </c>
      <c r="P57" s="5" t="str">
        <f>'B女子(決勝)'!D13</f>
        <v>岩手県</v>
      </c>
      <c r="Q57" s="52">
        <f>'B女子(決勝)'!O13</f>
        <v>39.71</v>
      </c>
      <c r="S57" s="4">
        <f>'A女子(決勝)'!P13</f>
        <v>0</v>
      </c>
      <c r="T57" s="5">
        <f>'A女子(決勝)'!B13</f>
        <v>0</v>
      </c>
      <c r="U57" s="5">
        <f>'A女子(決勝)'!C13</f>
        <v>0</v>
      </c>
      <c r="V57" s="5">
        <f>'A女子(決勝)'!D13</f>
        <v>0</v>
      </c>
      <c r="W57" s="52">
        <f>'A女子(決勝)'!O13</f>
        <v>0</v>
      </c>
    </row>
    <row r="58" spans="1:23" s="3" customFormat="1" ht="13.5" x14ac:dyDescent="0.15">
      <c r="A58" s="4">
        <f>'D女子(決勝)'!O14</f>
        <v>7</v>
      </c>
      <c r="B58" s="5" t="str">
        <f>'D女子(決勝)'!B14</f>
        <v>小林　明日奏</v>
      </c>
      <c r="C58" s="5" t="str">
        <f>'D女子(決勝)'!C14</f>
        <v>コバヤシ　アスカ</v>
      </c>
      <c r="D58" s="5" t="str">
        <f>'D女子(決勝)'!D14</f>
        <v>秋田県</v>
      </c>
      <c r="E58" s="25">
        <f>'D女子(決勝)'!N14</f>
        <v>26.2</v>
      </c>
      <c r="G58" s="4">
        <f>'C女子(決勝)'!P14</f>
        <v>2</v>
      </c>
      <c r="H58" s="5" t="str">
        <f>'C女子(決勝)'!B14</f>
        <v>松川　苺愛</v>
      </c>
      <c r="I58" s="5" t="str">
        <f>'C女子(決勝)'!C14</f>
        <v>マツカワ　イチカ</v>
      </c>
      <c r="J58" s="5" t="str">
        <f>'C女子(決勝)'!D14</f>
        <v>青森県</v>
      </c>
      <c r="K58" s="52">
        <f>'C女子(決勝)'!O14</f>
        <v>42.08</v>
      </c>
      <c r="M58" s="4">
        <f>'B女子(決勝)'!P14</f>
        <v>2</v>
      </c>
      <c r="N58" s="5" t="str">
        <f>'B女子(決勝)'!B14</f>
        <v>川嶋　すず</v>
      </c>
      <c r="O58" s="5" t="str">
        <f>'B女子(決勝)'!C14</f>
        <v>カワシマ　スズ</v>
      </c>
      <c r="P58" s="5" t="str">
        <f>'B女子(決勝)'!D14</f>
        <v>宮城県</v>
      </c>
      <c r="Q58" s="52">
        <f>'B女子(決勝)'!O14</f>
        <v>44.73</v>
      </c>
      <c r="S58" s="4">
        <f>'A女子(決勝)'!P14</f>
        <v>0</v>
      </c>
      <c r="T58" s="5">
        <f>'A女子(決勝)'!B14</f>
        <v>0</v>
      </c>
      <c r="U58" s="5">
        <f>'A女子(決勝)'!C14</f>
        <v>0</v>
      </c>
      <c r="V58" s="5">
        <f>'A女子(決勝)'!D14</f>
        <v>0</v>
      </c>
      <c r="W58" s="52">
        <f>'A女子(決勝)'!O14</f>
        <v>0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04A78-22B0-46BE-9D22-7F3F31425C6E}">
  <dimension ref="A1:W45"/>
  <sheetViews>
    <sheetView zoomScaleNormal="100" workbookViewId="0"/>
  </sheetViews>
  <sheetFormatPr defaultRowHeight="13.5" x14ac:dyDescent="0.15"/>
  <cols>
    <col min="1" max="1" width="10.85546875" style="3" customWidth="1"/>
    <col min="2" max="2" width="14.42578125" style="3" customWidth="1"/>
    <col min="3" max="3" width="23.5703125" style="3" customWidth="1"/>
    <col min="4" max="4" width="29.28515625" style="3" customWidth="1"/>
    <col min="5" max="5" width="10.28515625" style="3" bestFit="1" customWidth="1"/>
    <col min="6" max="6" width="5.28515625" style="3" customWidth="1"/>
    <col min="7" max="7" width="10.85546875" style="3" customWidth="1"/>
    <col min="8" max="8" width="14.42578125" style="3" customWidth="1"/>
    <col min="9" max="9" width="23.5703125" style="3" customWidth="1"/>
    <col min="10" max="10" width="29.28515625" style="3" customWidth="1"/>
    <col min="11" max="11" width="10.28515625" style="3" bestFit="1" customWidth="1"/>
    <col min="12" max="12" width="5.28515625" style="3" customWidth="1"/>
    <col min="13" max="13" width="10.85546875" style="3" customWidth="1"/>
    <col min="14" max="14" width="14.42578125" style="3" customWidth="1"/>
    <col min="15" max="15" width="23.5703125" style="3" customWidth="1"/>
    <col min="16" max="16" width="29.28515625" style="3" customWidth="1"/>
    <col min="17" max="17" width="10.28515625" style="3" bestFit="1" customWidth="1"/>
    <col min="18" max="18" width="5.28515625" style="3" customWidth="1"/>
    <col min="19" max="19" width="10.85546875" style="3" customWidth="1"/>
    <col min="20" max="20" width="14.42578125" style="3" customWidth="1"/>
    <col min="21" max="21" width="23.5703125" style="3" customWidth="1"/>
    <col min="22" max="22" width="29.28515625" style="3" customWidth="1"/>
    <col min="23" max="23" width="10.28515625" style="3" bestFit="1" customWidth="1"/>
    <col min="24" max="259" width="9.140625" style="3"/>
    <col min="260" max="260" width="10.85546875" style="3" customWidth="1"/>
    <col min="261" max="261" width="14.42578125" style="3" customWidth="1"/>
    <col min="262" max="262" width="23.5703125" style="3" customWidth="1"/>
    <col min="263" max="263" width="29.28515625" style="3" customWidth="1"/>
    <col min="264" max="264" width="5.28515625" style="3" customWidth="1"/>
    <col min="265" max="265" width="10.85546875" style="3" customWidth="1"/>
    <col min="266" max="266" width="14.42578125" style="3" customWidth="1"/>
    <col min="267" max="267" width="23.5703125" style="3" customWidth="1"/>
    <col min="268" max="268" width="29.28515625" style="3" customWidth="1"/>
    <col min="269" max="269" width="5.28515625" style="3" customWidth="1"/>
    <col min="270" max="270" width="10.85546875" style="3" customWidth="1"/>
    <col min="271" max="271" width="14.42578125" style="3" customWidth="1"/>
    <col min="272" max="272" width="23.5703125" style="3" customWidth="1"/>
    <col min="273" max="273" width="29.28515625" style="3" customWidth="1"/>
    <col min="274" max="274" width="5.28515625" style="3" customWidth="1"/>
    <col min="275" max="275" width="10.85546875" style="3" customWidth="1"/>
    <col min="276" max="276" width="14.42578125" style="3" customWidth="1"/>
    <col min="277" max="277" width="23.5703125" style="3" customWidth="1"/>
    <col min="278" max="278" width="29.28515625" style="3" customWidth="1"/>
    <col min="279" max="515" width="9.140625" style="3"/>
    <col min="516" max="516" width="10.85546875" style="3" customWidth="1"/>
    <col min="517" max="517" width="14.42578125" style="3" customWidth="1"/>
    <col min="518" max="518" width="23.5703125" style="3" customWidth="1"/>
    <col min="519" max="519" width="29.28515625" style="3" customWidth="1"/>
    <col min="520" max="520" width="5.28515625" style="3" customWidth="1"/>
    <col min="521" max="521" width="10.85546875" style="3" customWidth="1"/>
    <col min="522" max="522" width="14.42578125" style="3" customWidth="1"/>
    <col min="523" max="523" width="23.5703125" style="3" customWidth="1"/>
    <col min="524" max="524" width="29.28515625" style="3" customWidth="1"/>
    <col min="525" max="525" width="5.28515625" style="3" customWidth="1"/>
    <col min="526" max="526" width="10.85546875" style="3" customWidth="1"/>
    <col min="527" max="527" width="14.42578125" style="3" customWidth="1"/>
    <col min="528" max="528" width="23.5703125" style="3" customWidth="1"/>
    <col min="529" max="529" width="29.28515625" style="3" customWidth="1"/>
    <col min="530" max="530" width="5.28515625" style="3" customWidth="1"/>
    <col min="531" max="531" width="10.85546875" style="3" customWidth="1"/>
    <col min="532" max="532" width="14.42578125" style="3" customWidth="1"/>
    <col min="533" max="533" width="23.5703125" style="3" customWidth="1"/>
    <col min="534" max="534" width="29.28515625" style="3" customWidth="1"/>
    <col min="535" max="771" width="9.140625" style="3"/>
    <col min="772" max="772" width="10.85546875" style="3" customWidth="1"/>
    <col min="773" max="773" width="14.42578125" style="3" customWidth="1"/>
    <col min="774" max="774" width="23.5703125" style="3" customWidth="1"/>
    <col min="775" max="775" width="29.28515625" style="3" customWidth="1"/>
    <col min="776" max="776" width="5.28515625" style="3" customWidth="1"/>
    <col min="777" max="777" width="10.85546875" style="3" customWidth="1"/>
    <col min="778" max="778" width="14.42578125" style="3" customWidth="1"/>
    <col min="779" max="779" width="23.5703125" style="3" customWidth="1"/>
    <col min="780" max="780" width="29.28515625" style="3" customWidth="1"/>
    <col min="781" max="781" width="5.28515625" style="3" customWidth="1"/>
    <col min="782" max="782" width="10.85546875" style="3" customWidth="1"/>
    <col min="783" max="783" width="14.42578125" style="3" customWidth="1"/>
    <col min="784" max="784" width="23.5703125" style="3" customWidth="1"/>
    <col min="785" max="785" width="29.28515625" style="3" customWidth="1"/>
    <col min="786" max="786" width="5.28515625" style="3" customWidth="1"/>
    <col min="787" max="787" width="10.85546875" style="3" customWidth="1"/>
    <col min="788" max="788" width="14.42578125" style="3" customWidth="1"/>
    <col min="789" max="789" width="23.5703125" style="3" customWidth="1"/>
    <col min="790" max="790" width="29.28515625" style="3" customWidth="1"/>
    <col min="791" max="1027" width="9.140625" style="3"/>
    <col min="1028" max="1028" width="10.85546875" style="3" customWidth="1"/>
    <col min="1029" max="1029" width="14.42578125" style="3" customWidth="1"/>
    <col min="1030" max="1030" width="23.5703125" style="3" customWidth="1"/>
    <col min="1031" max="1031" width="29.28515625" style="3" customWidth="1"/>
    <col min="1032" max="1032" width="5.28515625" style="3" customWidth="1"/>
    <col min="1033" max="1033" width="10.85546875" style="3" customWidth="1"/>
    <col min="1034" max="1034" width="14.42578125" style="3" customWidth="1"/>
    <col min="1035" max="1035" width="23.5703125" style="3" customWidth="1"/>
    <col min="1036" max="1036" width="29.28515625" style="3" customWidth="1"/>
    <col min="1037" max="1037" width="5.28515625" style="3" customWidth="1"/>
    <col min="1038" max="1038" width="10.85546875" style="3" customWidth="1"/>
    <col min="1039" max="1039" width="14.42578125" style="3" customWidth="1"/>
    <col min="1040" max="1040" width="23.5703125" style="3" customWidth="1"/>
    <col min="1041" max="1041" width="29.28515625" style="3" customWidth="1"/>
    <col min="1042" max="1042" width="5.28515625" style="3" customWidth="1"/>
    <col min="1043" max="1043" width="10.85546875" style="3" customWidth="1"/>
    <col min="1044" max="1044" width="14.42578125" style="3" customWidth="1"/>
    <col min="1045" max="1045" width="23.5703125" style="3" customWidth="1"/>
    <col min="1046" max="1046" width="29.28515625" style="3" customWidth="1"/>
    <col min="1047" max="1283" width="9.140625" style="3"/>
    <col min="1284" max="1284" width="10.85546875" style="3" customWidth="1"/>
    <col min="1285" max="1285" width="14.42578125" style="3" customWidth="1"/>
    <col min="1286" max="1286" width="23.5703125" style="3" customWidth="1"/>
    <col min="1287" max="1287" width="29.28515625" style="3" customWidth="1"/>
    <col min="1288" max="1288" width="5.28515625" style="3" customWidth="1"/>
    <col min="1289" max="1289" width="10.85546875" style="3" customWidth="1"/>
    <col min="1290" max="1290" width="14.42578125" style="3" customWidth="1"/>
    <col min="1291" max="1291" width="23.5703125" style="3" customWidth="1"/>
    <col min="1292" max="1292" width="29.28515625" style="3" customWidth="1"/>
    <col min="1293" max="1293" width="5.28515625" style="3" customWidth="1"/>
    <col min="1294" max="1294" width="10.85546875" style="3" customWidth="1"/>
    <col min="1295" max="1295" width="14.42578125" style="3" customWidth="1"/>
    <col min="1296" max="1296" width="23.5703125" style="3" customWidth="1"/>
    <col min="1297" max="1297" width="29.28515625" style="3" customWidth="1"/>
    <col min="1298" max="1298" width="5.28515625" style="3" customWidth="1"/>
    <col min="1299" max="1299" width="10.85546875" style="3" customWidth="1"/>
    <col min="1300" max="1300" width="14.42578125" style="3" customWidth="1"/>
    <col min="1301" max="1301" width="23.5703125" style="3" customWidth="1"/>
    <col min="1302" max="1302" width="29.28515625" style="3" customWidth="1"/>
    <col min="1303" max="1539" width="9.140625" style="3"/>
    <col min="1540" max="1540" width="10.85546875" style="3" customWidth="1"/>
    <col min="1541" max="1541" width="14.42578125" style="3" customWidth="1"/>
    <col min="1542" max="1542" width="23.5703125" style="3" customWidth="1"/>
    <col min="1543" max="1543" width="29.28515625" style="3" customWidth="1"/>
    <col min="1544" max="1544" width="5.28515625" style="3" customWidth="1"/>
    <col min="1545" max="1545" width="10.85546875" style="3" customWidth="1"/>
    <col min="1546" max="1546" width="14.42578125" style="3" customWidth="1"/>
    <col min="1547" max="1547" width="23.5703125" style="3" customWidth="1"/>
    <col min="1548" max="1548" width="29.28515625" style="3" customWidth="1"/>
    <col min="1549" max="1549" width="5.28515625" style="3" customWidth="1"/>
    <col min="1550" max="1550" width="10.85546875" style="3" customWidth="1"/>
    <col min="1551" max="1551" width="14.42578125" style="3" customWidth="1"/>
    <col min="1552" max="1552" width="23.5703125" style="3" customWidth="1"/>
    <col min="1553" max="1553" width="29.28515625" style="3" customWidth="1"/>
    <col min="1554" max="1554" width="5.28515625" style="3" customWidth="1"/>
    <col min="1555" max="1555" width="10.85546875" style="3" customWidth="1"/>
    <col min="1556" max="1556" width="14.42578125" style="3" customWidth="1"/>
    <col min="1557" max="1557" width="23.5703125" style="3" customWidth="1"/>
    <col min="1558" max="1558" width="29.28515625" style="3" customWidth="1"/>
    <col min="1559" max="1795" width="9.140625" style="3"/>
    <col min="1796" max="1796" width="10.85546875" style="3" customWidth="1"/>
    <col min="1797" max="1797" width="14.42578125" style="3" customWidth="1"/>
    <col min="1798" max="1798" width="23.5703125" style="3" customWidth="1"/>
    <col min="1799" max="1799" width="29.28515625" style="3" customWidth="1"/>
    <col min="1800" max="1800" width="5.28515625" style="3" customWidth="1"/>
    <col min="1801" max="1801" width="10.85546875" style="3" customWidth="1"/>
    <col min="1802" max="1802" width="14.42578125" style="3" customWidth="1"/>
    <col min="1803" max="1803" width="23.5703125" style="3" customWidth="1"/>
    <col min="1804" max="1804" width="29.28515625" style="3" customWidth="1"/>
    <col min="1805" max="1805" width="5.28515625" style="3" customWidth="1"/>
    <col min="1806" max="1806" width="10.85546875" style="3" customWidth="1"/>
    <col min="1807" max="1807" width="14.42578125" style="3" customWidth="1"/>
    <col min="1808" max="1808" width="23.5703125" style="3" customWidth="1"/>
    <col min="1809" max="1809" width="29.28515625" style="3" customWidth="1"/>
    <col min="1810" max="1810" width="5.28515625" style="3" customWidth="1"/>
    <col min="1811" max="1811" width="10.85546875" style="3" customWidth="1"/>
    <col min="1812" max="1812" width="14.42578125" style="3" customWidth="1"/>
    <col min="1813" max="1813" width="23.5703125" style="3" customWidth="1"/>
    <col min="1814" max="1814" width="29.28515625" style="3" customWidth="1"/>
    <col min="1815" max="2051" width="9.140625" style="3"/>
    <col min="2052" max="2052" width="10.85546875" style="3" customWidth="1"/>
    <col min="2053" max="2053" width="14.42578125" style="3" customWidth="1"/>
    <col min="2054" max="2054" width="23.5703125" style="3" customWidth="1"/>
    <col min="2055" max="2055" width="29.28515625" style="3" customWidth="1"/>
    <col min="2056" max="2056" width="5.28515625" style="3" customWidth="1"/>
    <col min="2057" max="2057" width="10.85546875" style="3" customWidth="1"/>
    <col min="2058" max="2058" width="14.42578125" style="3" customWidth="1"/>
    <col min="2059" max="2059" width="23.5703125" style="3" customWidth="1"/>
    <col min="2060" max="2060" width="29.28515625" style="3" customWidth="1"/>
    <col min="2061" max="2061" width="5.28515625" style="3" customWidth="1"/>
    <col min="2062" max="2062" width="10.85546875" style="3" customWidth="1"/>
    <col min="2063" max="2063" width="14.42578125" style="3" customWidth="1"/>
    <col min="2064" max="2064" width="23.5703125" style="3" customWidth="1"/>
    <col min="2065" max="2065" width="29.28515625" style="3" customWidth="1"/>
    <col min="2066" max="2066" width="5.28515625" style="3" customWidth="1"/>
    <col min="2067" max="2067" width="10.85546875" style="3" customWidth="1"/>
    <col min="2068" max="2068" width="14.42578125" style="3" customWidth="1"/>
    <col min="2069" max="2069" width="23.5703125" style="3" customWidth="1"/>
    <col min="2070" max="2070" width="29.28515625" style="3" customWidth="1"/>
    <col min="2071" max="2307" width="9.140625" style="3"/>
    <col min="2308" max="2308" width="10.85546875" style="3" customWidth="1"/>
    <col min="2309" max="2309" width="14.42578125" style="3" customWidth="1"/>
    <col min="2310" max="2310" width="23.5703125" style="3" customWidth="1"/>
    <col min="2311" max="2311" width="29.28515625" style="3" customWidth="1"/>
    <col min="2312" max="2312" width="5.28515625" style="3" customWidth="1"/>
    <col min="2313" max="2313" width="10.85546875" style="3" customWidth="1"/>
    <col min="2314" max="2314" width="14.42578125" style="3" customWidth="1"/>
    <col min="2315" max="2315" width="23.5703125" style="3" customWidth="1"/>
    <col min="2316" max="2316" width="29.28515625" style="3" customWidth="1"/>
    <col min="2317" max="2317" width="5.28515625" style="3" customWidth="1"/>
    <col min="2318" max="2318" width="10.85546875" style="3" customWidth="1"/>
    <col min="2319" max="2319" width="14.42578125" style="3" customWidth="1"/>
    <col min="2320" max="2320" width="23.5703125" style="3" customWidth="1"/>
    <col min="2321" max="2321" width="29.28515625" style="3" customWidth="1"/>
    <col min="2322" max="2322" width="5.28515625" style="3" customWidth="1"/>
    <col min="2323" max="2323" width="10.85546875" style="3" customWidth="1"/>
    <col min="2324" max="2324" width="14.42578125" style="3" customWidth="1"/>
    <col min="2325" max="2325" width="23.5703125" style="3" customWidth="1"/>
    <col min="2326" max="2326" width="29.28515625" style="3" customWidth="1"/>
    <col min="2327" max="2563" width="9.140625" style="3"/>
    <col min="2564" max="2564" width="10.85546875" style="3" customWidth="1"/>
    <col min="2565" max="2565" width="14.42578125" style="3" customWidth="1"/>
    <col min="2566" max="2566" width="23.5703125" style="3" customWidth="1"/>
    <col min="2567" max="2567" width="29.28515625" style="3" customWidth="1"/>
    <col min="2568" max="2568" width="5.28515625" style="3" customWidth="1"/>
    <col min="2569" max="2569" width="10.85546875" style="3" customWidth="1"/>
    <col min="2570" max="2570" width="14.42578125" style="3" customWidth="1"/>
    <col min="2571" max="2571" width="23.5703125" style="3" customWidth="1"/>
    <col min="2572" max="2572" width="29.28515625" style="3" customWidth="1"/>
    <col min="2573" max="2573" width="5.28515625" style="3" customWidth="1"/>
    <col min="2574" max="2574" width="10.85546875" style="3" customWidth="1"/>
    <col min="2575" max="2575" width="14.42578125" style="3" customWidth="1"/>
    <col min="2576" max="2576" width="23.5703125" style="3" customWidth="1"/>
    <col min="2577" max="2577" width="29.28515625" style="3" customWidth="1"/>
    <col min="2578" max="2578" width="5.28515625" style="3" customWidth="1"/>
    <col min="2579" max="2579" width="10.85546875" style="3" customWidth="1"/>
    <col min="2580" max="2580" width="14.42578125" style="3" customWidth="1"/>
    <col min="2581" max="2581" width="23.5703125" style="3" customWidth="1"/>
    <col min="2582" max="2582" width="29.28515625" style="3" customWidth="1"/>
    <col min="2583" max="2819" width="9.140625" style="3"/>
    <col min="2820" max="2820" width="10.85546875" style="3" customWidth="1"/>
    <col min="2821" max="2821" width="14.42578125" style="3" customWidth="1"/>
    <col min="2822" max="2822" width="23.5703125" style="3" customWidth="1"/>
    <col min="2823" max="2823" width="29.28515625" style="3" customWidth="1"/>
    <col min="2824" max="2824" width="5.28515625" style="3" customWidth="1"/>
    <col min="2825" max="2825" width="10.85546875" style="3" customWidth="1"/>
    <col min="2826" max="2826" width="14.42578125" style="3" customWidth="1"/>
    <col min="2827" max="2827" width="23.5703125" style="3" customWidth="1"/>
    <col min="2828" max="2828" width="29.28515625" style="3" customWidth="1"/>
    <col min="2829" max="2829" width="5.28515625" style="3" customWidth="1"/>
    <col min="2830" max="2830" width="10.85546875" style="3" customWidth="1"/>
    <col min="2831" max="2831" width="14.42578125" style="3" customWidth="1"/>
    <col min="2832" max="2832" width="23.5703125" style="3" customWidth="1"/>
    <col min="2833" max="2833" width="29.28515625" style="3" customWidth="1"/>
    <col min="2834" max="2834" width="5.28515625" style="3" customWidth="1"/>
    <col min="2835" max="2835" width="10.85546875" style="3" customWidth="1"/>
    <col min="2836" max="2836" width="14.42578125" style="3" customWidth="1"/>
    <col min="2837" max="2837" width="23.5703125" style="3" customWidth="1"/>
    <col min="2838" max="2838" width="29.28515625" style="3" customWidth="1"/>
    <col min="2839" max="3075" width="9.140625" style="3"/>
    <col min="3076" max="3076" width="10.85546875" style="3" customWidth="1"/>
    <col min="3077" max="3077" width="14.42578125" style="3" customWidth="1"/>
    <col min="3078" max="3078" width="23.5703125" style="3" customWidth="1"/>
    <col min="3079" max="3079" width="29.28515625" style="3" customWidth="1"/>
    <col min="3080" max="3080" width="5.28515625" style="3" customWidth="1"/>
    <col min="3081" max="3081" width="10.85546875" style="3" customWidth="1"/>
    <col min="3082" max="3082" width="14.42578125" style="3" customWidth="1"/>
    <col min="3083" max="3083" width="23.5703125" style="3" customWidth="1"/>
    <col min="3084" max="3084" width="29.28515625" style="3" customWidth="1"/>
    <col min="3085" max="3085" width="5.28515625" style="3" customWidth="1"/>
    <col min="3086" max="3086" width="10.85546875" style="3" customWidth="1"/>
    <col min="3087" max="3087" width="14.42578125" style="3" customWidth="1"/>
    <col min="3088" max="3088" width="23.5703125" style="3" customWidth="1"/>
    <col min="3089" max="3089" width="29.28515625" style="3" customWidth="1"/>
    <col min="3090" max="3090" width="5.28515625" style="3" customWidth="1"/>
    <col min="3091" max="3091" width="10.85546875" style="3" customWidth="1"/>
    <col min="3092" max="3092" width="14.42578125" style="3" customWidth="1"/>
    <col min="3093" max="3093" width="23.5703125" style="3" customWidth="1"/>
    <col min="3094" max="3094" width="29.28515625" style="3" customWidth="1"/>
    <col min="3095" max="3331" width="9.140625" style="3"/>
    <col min="3332" max="3332" width="10.85546875" style="3" customWidth="1"/>
    <col min="3333" max="3333" width="14.42578125" style="3" customWidth="1"/>
    <col min="3334" max="3334" width="23.5703125" style="3" customWidth="1"/>
    <col min="3335" max="3335" width="29.28515625" style="3" customWidth="1"/>
    <col min="3336" max="3336" width="5.28515625" style="3" customWidth="1"/>
    <col min="3337" max="3337" width="10.85546875" style="3" customWidth="1"/>
    <col min="3338" max="3338" width="14.42578125" style="3" customWidth="1"/>
    <col min="3339" max="3339" width="23.5703125" style="3" customWidth="1"/>
    <col min="3340" max="3340" width="29.28515625" style="3" customWidth="1"/>
    <col min="3341" max="3341" width="5.28515625" style="3" customWidth="1"/>
    <col min="3342" max="3342" width="10.85546875" style="3" customWidth="1"/>
    <col min="3343" max="3343" width="14.42578125" style="3" customWidth="1"/>
    <col min="3344" max="3344" width="23.5703125" style="3" customWidth="1"/>
    <col min="3345" max="3345" width="29.28515625" style="3" customWidth="1"/>
    <col min="3346" max="3346" width="5.28515625" style="3" customWidth="1"/>
    <col min="3347" max="3347" width="10.85546875" style="3" customWidth="1"/>
    <col min="3348" max="3348" width="14.42578125" style="3" customWidth="1"/>
    <col min="3349" max="3349" width="23.5703125" style="3" customWidth="1"/>
    <col min="3350" max="3350" width="29.28515625" style="3" customWidth="1"/>
    <col min="3351" max="3587" width="9.140625" style="3"/>
    <col min="3588" max="3588" width="10.85546875" style="3" customWidth="1"/>
    <col min="3589" max="3589" width="14.42578125" style="3" customWidth="1"/>
    <col min="3590" max="3590" width="23.5703125" style="3" customWidth="1"/>
    <col min="3591" max="3591" width="29.28515625" style="3" customWidth="1"/>
    <col min="3592" max="3592" width="5.28515625" style="3" customWidth="1"/>
    <col min="3593" max="3593" width="10.85546875" style="3" customWidth="1"/>
    <col min="3594" max="3594" width="14.42578125" style="3" customWidth="1"/>
    <col min="3595" max="3595" width="23.5703125" style="3" customWidth="1"/>
    <col min="3596" max="3596" width="29.28515625" style="3" customWidth="1"/>
    <col min="3597" max="3597" width="5.28515625" style="3" customWidth="1"/>
    <col min="3598" max="3598" width="10.85546875" style="3" customWidth="1"/>
    <col min="3599" max="3599" width="14.42578125" style="3" customWidth="1"/>
    <col min="3600" max="3600" width="23.5703125" style="3" customWidth="1"/>
    <col min="3601" max="3601" width="29.28515625" style="3" customWidth="1"/>
    <col min="3602" max="3602" width="5.28515625" style="3" customWidth="1"/>
    <col min="3603" max="3603" width="10.85546875" style="3" customWidth="1"/>
    <col min="3604" max="3604" width="14.42578125" style="3" customWidth="1"/>
    <col min="3605" max="3605" width="23.5703125" style="3" customWidth="1"/>
    <col min="3606" max="3606" width="29.28515625" style="3" customWidth="1"/>
    <col min="3607" max="3843" width="9.140625" style="3"/>
    <col min="3844" max="3844" width="10.85546875" style="3" customWidth="1"/>
    <col min="3845" max="3845" width="14.42578125" style="3" customWidth="1"/>
    <col min="3846" max="3846" width="23.5703125" style="3" customWidth="1"/>
    <col min="3847" max="3847" width="29.28515625" style="3" customWidth="1"/>
    <col min="3848" max="3848" width="5.28515625" style="3" customWidth="1"/>
    <col min="3849" max="3849" width="10.85546875" style="3" customWidth="1"/>
    <col min="3850" max="3850" width="14.42578125" style="3" customWidth="1"/>
    <col min="3851" max="3851" width="23.5703125" style="3" customWidth="1"/>
    <col min="3852" max="3852" width="29.28515625" style="3" customWidth="1"/>
    <col min="3853" max="3853" width="5.28515625" style="3" customWidth="1"/>
    <col min="3854" max="3854" width="10.85546875" style="3" customWidth="1"/>
    <col min="3855" max="3855" width="14.42578125" style="3" customWidth="1"/>
    <col min="3856" max="3856" width="23.5703125" style="3" customWidth="1"/>
    <col min="3857" max="3857" width="29.28515625" style="3" customWidth="1"/>
    <col min="3858" max="3858" width="5.28515625" style="3" customWidth="1"/>
    <col min="3859" max="3859" width="10.85546875" style="3" customWidth="1"/>
    <col min="3860" max="3860" width="14.42578125" style="3" customWidth="1"/>
    <col min="3861" max="3861" width="23.5703125" style="3" customWidth="1"/>
    <col min="3862" max="3862" width="29.28515625" style="3" customWidth="1"/>
    <col min="3863" max="4099" width="9.140625" style="3"/>
    <col min="4100" max="4100" width="10.85546875" style="3" customWidth="1"/>
    <col min="4101" max="4101" width="14.42578125" style="3" customWidth="1"/>
    <col min="4102" max="4102" width="23.5703125" style="3" customWidth="1"/>
    <col min="4103" max="4103" width="29.28515625" style="3" customWidth="1"/>
    <col min="4104" max="4104" width="5.28515625" style="3" customWidth="1"/>
    <col min="4105" max="4105" width="10.85546875" style="3" customWidth="1"/>
    <col min="4106" max="4106" width="14.42578125" style="3" customWidth="1"/>
    <col min="4107" max="4107" width="23.5703125" style="3" customWidth="1"/>
    <col min="4108" max="4108" width="29.28515625" style="3" customWidth="1"/>
    <col min="4109" max="4109" width="5.28515625" style="3" customWidth="1"/>
    <col min="4110" max="4110" width="10.85546875" style="3" customWidth="1"/>
    <col min="4111" max="4111" width="14.42578125" style="3" customWidth="1"/>
    <col min="4112" max="4112" width="23.5703125" style="3" customWidth="1"/>
    <col min="4113" max="4113" width="29.28515625" style="3" customWidth="1"/>
    <col min="4114" max="4114" width="5.28515625" style="3" customWidth="1"/>
    <col min="4115" max="4115" width="10.85546875" style="3" customWidth="1"/>
    <col min="4116" max="4116" width="14.42578125" style="3" customWidth="1"/>
    <col min="4117" max="4117" width="23.5703125" style="3" customWidth="1"/>
    <col min="4118" max="4118" width="29.28515625" style="3" customWidth="1"/>
    <col min="4119" max="4355" width="9.140625" style="3"/>
    <col min="4356" max="4356" width="10.85546875" style="3" customWidth="1"/>
    <col min="4357" max="4357" width="14.42578125" style="3" customWidth="1"/>
    <col min="4358" max="4358" width="23.5703125" style="3" customWidth="1"/>
    <col min="4359" max="4359" width="29.28515625" style="3" customWidth="1"/>
    <col min="4360" max="4360" width="5.28515625" style="3" customWidth="1"/>
    <col min="4361" max="4361" width="10.85546875" style="3" customWidth="1"/>
    <col min="4362" max="4362" width="14.42578125" style="3" customWidth="1"/>
    <col min="4363" max="4363" width="23.5703125" style="3" customWidth="1"/>
    <col min="4364" max="4364" width="29.28515625" style="3" customWidth="1"/>
    <col min="4365" max="4365" width="5.28515625" style="3" customWidth="1"/>
    <col min="4366" max="4366" width="10.85546875" style="3" customWidth="1"/>
    <col min="4367" max="4367" width="14.42578125" style="3" customWidth="1"/>
    <col min="4368" max="4368" width="23.5703125" style="3" customWidth="1"/>
    <col min="4369" max="4369" width="29.28515625" style="3" customWidth="1"/>
    <col min="4370" max="4370" width="5.28515625" style="3" customWidth="1"/>
    <col min="4371" max="4371" width="10.85546875" style="3" customWidth="1"/>
    <col min="4372" max="4372" width="14.42578125" style="3" customWidth="1"/>
    <col min="4373" max="4373" width="23.5703125" style="3" customWidth="1"/>
    <col min="4374" max="4374" width="29.28515625" style="3" customWidth="1"/>
    <col min="4375" max="4611" width="9.140625" style="3"/>
    <col min="4612" max="4612" width="10.85546875" style="3" customWidth="1"/>
    <col min="4613" max="4613" width="14.42578125" style="3" customWidth="1"/>
    <col min="4614" max="4614" width="23.5703125" style="3" customWidth="1"/>
    <col min="4615" max="4615" width="29.28515625" style="3" customWidth="1"/>
    <col min="4616" max="4616" width="5.28515625" style="3" customWidth="1"/>
    <col min="4617" max="4617" width="10.85546875" style="3" customWidth="1"/>
    <col min="4618" max="4618" width="14.42578125" style="3" customWidth="1"/>
    <col min="4619" max="4619" width="23.5703125" style="3" customWidth="1"/>
    <col min="4620" max="4620" width="29.28515625" style="3" customWidth="1"/>
    <col min="4621" max="4621" width="5.28515625" style="3" customWidth="1"/>
    <col min="4622" max="4622" width="10.85546875" style="3" customWidth="1"/>
    <col min="4623" max="4623" width="14.42578125" style="3" customWidth="1"/>
    <col min="4624" max="4624" width="23.5703125" style="3" customWidth="1"/>
    <col min="4625" max="4625" width="29.28515625" style="3" customWidth="1"/>
    <col min="4626" max="4626" width="5.28515625" style="3" customWidth="1"/>
    <col min="4627" max="4627" width="10.85546875" style="3" customWidth="1"/>
    <col min="4628" max="4628" width="14.42578125" style="3" customWidth="1"/>
    <col min="4629" max="4629" width="23.5703125" style="3" customWidth="1"/>
    <col min="4630" max="4630" width="29.28515625" style="3" customWidth="1"/>
    <col min="4631" max="4867" width="9.140625" style="3"/>
    <col min="4868" max="4868" width="10.85546875" style="3" customWidth="1"/>
    <col min="4869" max="4869" width="14.42578125" style="3" customWidth="1"/>
    <col min="4870" max="4870" width="23.5703125" style="3" customWidth="1"/>
    <col min="4871" max="4871" width="29.28515625" style="3" customWidth="1"/>
    <col min="4872" max="4872" width="5.28515625" style="3" customWidth="1"/>
    <col min="4873" max="4873" width="10.85546875" style="3" customWidth="1"/>
    <col min="4874" max="4874" width="14.42578125" style="3" customWidth="1"/>
    <col min="4875" max="4875" width="23.5703125" style="3" customWidth="1"/>
    <col min="4876" max="4876" width="29.28515625" style="3" customWidth="1"/>
    <col min="4877" max="4877" width="5.28515625" style="3" customWidth="1"/>
    <col min="4878" max="4878" width="10.85546875" style="3" customWidth="1"/>
    <col min="4879" max="4879" width="14.42578125" style="3" customWidth="1"/>
    <col min="4880" max="4880" width="23.5703125" style="3" customWidth="1"/>
    <col min="4881" max="4881" width="29.28515625" style="3" customWidth="1"/>
    <col min="4882" max="4882" width="5.28515625" style="3" customWidth="1"/>
    <col min="4883" max="4883" width="10.85546875" style="3" customWidth="1"/>
    <col min="4884" max="4884" width="14.42578125" style="3" customWidth="1"/>
    <col min="4885" max="4885" width="23.5703125" style="3" customWidth="1"/>
    <col min="4886" max="4886" width="29.28515625" style="3" customWidth="1"/>
    <col min="4887" max="5123" width="9.140625" style="3"/>
    <col min="5124" max="5124" width="10.85546875" style="3" customWidth="1"/>
    <col min="5125" max="5125" width="14.42578125" style="3" customWidth="1"/>
    <col min="5126" max="5126" width="23.5703125" style="3" customWidth="1"/>
    <col min="5127" max="5127" width="29.28515625" style="3" customWidth="1"/>
    <col min="5128" max="5128" width="5.28515625" style="3" customWidth="1"/>
    <col min="5129" max="5129" width="10.85546875" style="3" customWidth="1"/>
    <col min="5130" max="5130" width="14.42578125" style="3" customWidth="1"/>
    <col min="5131" max="5131" width="23.5703125" style="3" customWidth="1"/>
    <col min="5132" max="5132" width="29.28515625" style="3" customWidth="1"/>
    <col min="5133" max="5133" width="5.28515625" style="3" customWidth="1"/>
    <col min="5134" max="5134" width="10.85546875" style="3" customWidth="1"/>
    <col min="5135" max="5135" width="14.42578125" style="3" customWidth="1"/>
    <col min="5136" max="5136" width="23.5703125" style="3" customWidth="1"/>
    <col min="5137" max="5137" width="29.28515625" style="3" customWidth="1"/>
    <col min="5138" max="5138" width="5.28515625" style="3" customWidth="1"/>
    <col min="5139" max="5139" width="10.85546875" style="3" customWidth="1"/>
    <col min="5140" max="5140" width="14.42578125" style="3" customWidth="1"/>
    <col min="5141" max="5141" width="23.5703125" style="3" customWidth="1"/>
    <col min="5142" max="5142" width="29.28515625" style="3" customWidth="1"/>
    <col min="5143" max="5379" width="9.140625" style="3"/>
    <col min="5380" max="5380" width="10.85546875" style="3" customWidth="1"/>
    <col min="5381" max="5381" width="14.42578125" style="3" customWidth="1"/>
    <col min="5382" max="5382" width="23.5703125" style="3" customWidth="1"/>
    <col min="5383" max="5383" width="29.28515625" style="3" customWidth="1"/>
    <col min="5384" max="5384" width="5.28515625" style="3" customWidth="1"/>
    <col min="5385" max="5385" width="10.85546875" style="3" customWidth="1"/>
    <col min="5386" max="5386" width="14.42578125" style="3" customWidth="1"/>
    <col min="5387" max="5387" width="23.5703125" style="3" customWidth="1"/>
    <col min="5388" max="5388" width="29.28515625" style="3" customWidth="1"/>
    <col min="5389" max="5389" width="5.28515625" style="3" customWidth="1"/>
    <col min="5390" max="5390" width="10.85546875" style="3" customWidth="1"/>
    <col min="5391" max="5391" width="14.42578125" style="3" customWidth="1"/>
    <col min="5392" max="5392" width="23.5703125" style="3" customWidth="1"/>
    <col min="5393" max="5393" width="29.28515625" style="3" customWidth="1"/>
    <col min="5394" max="5394" width="5.28515625" style="3" customWidth="1"/>
    <col min="5395" max="5395" width="10.85546875" style="3" customWidth="1"/>
    <col min="5396" max="5396" width="14.42578125" style="3" customWidth="1"/>
    <col min="5397" max="5397" width="23.5703125" style="3" customWidth="1"/>
    <col min="5398" max="5398" width="29.28515625" style="3" customWidth="1"/>
    <col min="5399" max="5635" width="9.140625" style="3"/>
    <col min="5636" max="5636" width="10.85546875" style="3" customWidth="1"/>
    <col min="5637" max="5637" width="14.42578125" style="3" customWidth="1"/>
    <col min="5638" max="5638" width="23.5703125" style="3" customWidth="1"/>
    <col min="5639" max="5639" width="29.28515625" style="3" customWidth="1"/>
    <col min="5640" max="5640" width="5.28515625" style="3" customWidth="1"/>
    <col min="5641" max="5641" width="10.85546875" style="3" customWidth="1"/>
    <col min="5642" max="5642" width="14.42578125" style="3" customWidth="1"/>
    <col min="5643" max="5643" width="23.5703125" style="3" customWidth="1"/>
    <col min="5644" max="5644" width="29.28515625" style="3" customWidth="1"/>
    <col min="5645" max="5645" width="5.28515625" style="3" customWidth="1"/>
    <col min="5646" max="5646" width="10.85546875" style="3" customWidth="1"/>
    <col min="5647" max="5647" width="14.42578125" style="3" customWidth="1"/>
    <col min="5648" max="5648" width="23.5703125" style="3" customWidth="1"/>
    <col min="5649" max="5649" width="29.28515625" style="3" customWidth="1"/>
    <col min="5650" max="5650" width="5.28515625" style="3" customWidth="1"/>
    <col min="5651" max="5651" width="10.85546875" style="3" customWidth="1"/>
    <col min="5652" max="5652" width="14.42578125" style="3" customWidth="1"/>
    <col min="5653" max="5653" width="23.5703125" style="3" customWidth="1"/>
    <col min="5654" max="5654" width="29.28515625" style="3" customWidth="1"/>
    <col min="5655" max="5891" width="9.140625" style="3"/>
    <col min="5892" max="5892" width="10.85546875" style="3" customWidth="1"/>
    <col min="5893" max="5893" width="14.42578125" style="3" customWidth="1"/>
    <col min="5894" max="5894" width="23.5703125" style="3" customWidth="1"/>
    <col min="5895" max="5895" width="29.28515625" style="3" customWidth="1"/>
    <col min="5896" max="5896" width="5.28515625" style="3" customWidth="1"/>
    <col min="5897" max="5897" width="10.85546875" style="3" customWidth="1"/>
    <col min="5898" max="5898" width="14.42578125" style="3" customWidth="1"/>
    <col min="5899" max="5899" width="23.5703125" style="3" customWidth="1"/>
    <col min="5900" max="5900" width="29.28515625" style="3" customWidth="1"/>
    <col min="5901" max="5901" width="5.28515625" style="3" customWidth="1"/>
    <col min="5902" max="5902" width="10.85546875" style="3" customWidth="1"/>
    <col min="5903" max="5903" width="14.42578125" style="3" customWidth="1"/>
    <col min="5904" max="5904" width="23.5703125" style="3" customWidth="1"/>
    <col min="5905" max="5905" width="29.28515625" style="3" customWidth="1"/>
    <col min="5906" max="5906" width="5.28515625" style="3" customWidth="1"/>
    <col min="5907" max="5907" width="10.85546875" style="3" customWidth="1"/>
    <col min="5908" max="5908" width="14.42578125" style="3" customWidth="1"/>
    <col min="5909" max="5909" width="23.5703125" style="3" customWidth="1"/>
    <col min="5910" max="5910" width="29.28515625" style="3" customWidth="1"/>
    <col min="5911" max="6147" width="9.140625" style="3"/>
    <col min="6148" max="6148" width="10.85546875" style="3" customWidth="1"/>
    <col min="6149" max="6149" width="14.42578125" style="3" customWidth="1"/>
    <col min="6150" max="6150" width="23.5703125" style="3" customWidth="1"/>
    <col min="6151" max="6151" width="29.28515625" style="3" customWidth="1"/>
    <col min="6152" max="6152" width="5.28515625" style="3" customWidth="1"/>
    <col min="6153" max="6153" width="10.85546875" style="3" customWidth="1"/>
    <col min="6154" max="6154" width="14.42578125" style="3" customWidth="1"/>
    <col min="6155" max="6155" width="23.5703125" style="3" customWidth="1"/>
    <col min="6156" max="6156" width="29.28515625" style="3" customWidth="1"/>
    <col min="6157" max="6157" width="5.28515625" style="3" customWidth="1"/>
    <col min="6158" max="6158" width="10.85546875" style="3" customWidth="1"/>
    <col min="6159" max="6159" width="14.42578125" style="3" customWidth="1"/>
    <col min="6160" max="6160" width="23.5703125" style="3" customWidth="1"/>
    <col min="6161" max="6161" width="29.28515625" style="3" customWidth="1"/>
    <col min="6162" max="6162" width="5.28515625" style="3" customWidth="1"/>
    <col min="6163" max="6163" width="10.85546875" style="3" customWidth="1"/>
    <col min="6164" max="6164" width="14.42578125" style="3" customWidth="1"/>
    <col min="6165" max="6165" width="23.5703125" style="3" customWidth="1"/>
    <col min="6166" max="6166" width="29.28515625" style="3" customWidth="1"/>
    <col min="6167" max="6403" width="9.140625" style="3"/>
    <col min="6404" max="6404" width="10.85546875" style="3" customWidth="1"/>
    <col min="6405" max="6405" width="14.42578125" style="3" customWidth="1"/>
    <col min="6406" max="6406" width="23.5703125" style="3" customWidth="1"/>
    <col min="6407" max="6407" width="29.28515625" style="3" customWidth="1"/>
    <col min="6408" max="6408" width="5.28515625" style="3" customWidth="1"/>
    <col min="6409" max="6409" width="10.85546875" style="3" customWidth="1"/>
    <col min="6410" max="6410" width="14.42578125" style="3" customWidth="1"/>
    <col min="6411" max="6411" width="23.5703125" style="3" customWidth="1"/>
    <col min="6412" max="6412" width="29.28515625" style="3" customWidth="1"/>
    <col min="6413" max="6413" width="5.28515625" style="3" customWidth="1"/>
    <col min="6414" max="6414" width="10.85546875" style="3" customWidth="1"/>
    <col min="6415" max="6415" width="14.42578125" style="3" customWidth="1"/>
    <col min="6416" max="6416" width="23.5703125" style="3" customWidth="1"/>
    <col min="6417" max="6417" width="29.28515625" style="3" customWidth="1"/>
    <col min="6418" max="6418" width="5.28515625" style="3" customWidth="1"/>
    <col min="6419" max="6419" width="10.85546875" style="3" customWidth="1"/>
    <col min="6420" max="6420" width="14.42578125" style="3" customWidth="1"/>
    <col min="6421" max="6421" width="23.5703125" style="3" customWidth="1"/>
    <col min="6422" max="6422" width="29.28515625" style="3" customWidth="1"/>
    <col min="6423" max="6659" width="9.140625" style="3"/>
    <col min="6660" max="6660" width="10.85546875" style="3" customWidth="1"/>
    <col min="6661" max="6661" width="14.42578125" style="3" customWidth="1"/>
    <col min="6662" max="6662" width="23.5703125" style="3" customWidth="1"/>
    <col min="6663" max="6663" width="29.28515625" style="3" customWidth="1"/>
    <col min="6664" max="6664" width="5.28515625" style="3" customWidth="1"/>
    <col min="6665" max="6665" width="10.85546875" style="3" customWidth="1"/>
    <col min="6666" max="6666" width="14.42578125" style="3" customWidth="1"/>
    <col min="6667" max="6667" width="23.5703125" style="3" customWidth="1"/>
    <col min="6668" max="6668" width="29.28515625" style="3" customWidth="1"/>
    <col min="6669" max="6669" width="5.28515625" style="3" customWidth="1"/>
    <col min="6670" max="6670" width="10.85546875" style="3" customWidth="1"/>
    <col min="6671" max="6671" width="14.42578125" style="3" customWidth="1"/>
    <col min="6672" max="6672" width="23.5703125" style="3" customWidth="1"/>
    <col min="6673" max="6673" width="29.28515625" style="3" customWidth="1"/>
    <col min="6674" max="6674" width="5.28515625" style="3" customWidth="1"/>
    <col min="6675" max="6675" width="10.85546875" style="3" customWidth="1"/>
    <col min="6676" max="6676" width="14.42578125" style="3" customWidth="1"/>
    <col min="6677" max="6677" width="23.5703125" style="3" customWidth="1"/>
    <col min="6678" max="6678" width="29.28515625" style="3" customWidth="1"/>
    <col min="6679" max="6915" width="9.140625" style="3"/>
    <col min="6916" max="6916" width="10.85546875" style="3" customWidth="1"/>
    <col min="6917" max="6917" width="14.42578125" style="3" customWidth="1"/>
    <col min="6918" max="6918" width="23.5703125" style="3" customWidth="1"/>
    <col min="6919" max="6919" width="29.28515625" style="3" customWidth="1"/>
    <col min="6920" max="6920" width="5.28515625" style="3" customWidth="1"/>
    <col min="6921" max="6921" width="10.85546875" style="3" customWidth="1"/>
    <col min="6922" max="6922" width="14.42578125" style="3" customWidth="1"/>
    <col min="6923" max="6923" width="23.5703125" style="3" customWidth="1"/>
    <col min="6924" max="6924" width="29.28515625" style="3" customWidth="1"/>
    <col min="6925" max="6925" width="5.28515625" style="3" customWidth="1"/>
    <col min="6926" max="6926" width="10.85546875" style="3" customWidth="1"/>
    <col min="6927" max="6927" width="14.42578125" style="3" customWidth="1"/>
    <col min="6928" max="6928" width="23.5703125" style="3" customWidth="1"/>
    <col min="6929" max="6929" width="29.28515625" style="3" customWidth="1"/>
    <col min="6930" max="6930" width="5.28515625" style="3" customWidth="1"/>
    <col min="6931" max="6931" width="10.85546875" style="3" customWidth="1"/>
    <col min="6932" max="6932" width="14.42578125" style="3" customWidth="1"/>
    <col min="6933" max="6933" width="23.5703125" style="3" customWidth="1"/>
    <col min="6934" max="6934" width="29.28515625" style="3" customWidth="1"/>
    <col min="6935" max="7171" width="9.140625" style="3"/>
    <col min="7172" max="7172" width="10.85546875" style="3" customWidth="1"/>
    <col min="7173" max="7173" width="14.42578125" style="3" customWidth="1"/>
    <col min="7174" max="7174" width="23.5703125" style="3" customWidth="1"/>
    <col min="7175" max="7175" width="29.28515625" style="3" customWidth="1"/>
    <col min="7176" max="7176" width="5.28515625" style="3" customWidth="1"/>
    <col min="7177" max="7177" width="10.85546875" style="3" customWidth="1"/>
    <col min="7178" max="7178" width="14.42578125" style="3" customWidth="1"/>
    <col min="7179" max="7179" width="23.5703125" style="3" customWidth="1"/>
    <col min="7180" max="7180" width="29.28515625" style="3" customWidth="1"/>
    <col min="7181" max="7181" width="5.28515625" style="3" customWidth="1"/>
    <col min="7182" max="7182" width="10.85546875" style="3" customWidth="1"/>
    <col min="7183" max="7183" width="14.42578125" style="3" customWidth="1"/>
    <col min="7184" max="7184" width="23.5703125" style="3" customWidth="1"/>
    <col min="7185" max="7185" width="29.28515625" style="3" customWidth="1"/>
    <col min="7186" max="7186" width="5.28515625" style="3" customWidth="1"/>
    <col min="7187" max="7187" width="10.85546875" style="3" customWidth="1"/>
    <col min="7188" max="7188" width="14.42578125" style="3" customWidth="1"/>
    <col min="7189" max="7189" width="23.5703125" style="3" customWidth="1"/>
    <col min="7190" max="7190" width="29.28515625" style="3" customWidth="1"/>
    <col min="7191" max="7427" width="9.140625" style="3"/>
    <col min="7428" max="7428" width="10.85546875" style="3" customWidth="1"/>
    <col min="7429" max="7429" width="14.42578125" style="3" customWidth="1"/>
    <col min="7430" max="7430" width="23.5703125" style="3" customWidth="1"/>
    <col min="7431" max="7431" width="29.28515625" style="3" customWidth="1"/>
    <col min="7432" max="7432" width="5.28515625" style="3" customWidth="1"/>
    <col min="7433" max="7433" width="10.85546875" style="3" customWidth="1"/>
    <col min="7434" max="7434" width="14.42578125" style="3" customWidth="1"/>
    <col min="7435" max="7435" width="23.5703125" style="3" customWidth="1"/>
    <col min="7436" max="7436" width="29.28515625" style="3" customWidth="1"/>
    <col min="7437" max="7437" width="5.28515625" style="3" customWidth="1"/>
    <col min="7438" max="7438" width="10.85546875" style="3" customWidth="1"/>
    <col min="7439" max="7439" width="14.42578125" style="3" customWidth="1"/>
    <col min="7440" max="7440" width="23.5703125" style="3" customWidth="1"/>
    <col min="7441" max="7441" width="29.28515625" style="3" customWidth="1"/>
    <col min="7442" max="7442" width="5.28515625" style="3" customWidth="1"/>
    <col min="7443" max="7443" width="10.85546875" style="3" customWidth="1"/>
    <col min="7444" max="7444" width="14.42578125" style="3" customWidth="1"/>
    <col min="7445" max="7445" width="23.5703125" style="3" customWidth="1"/>
    <col min="7446" max="7446" width="29.28515625" style="3" customWidth="1"/>
    <col min="7447" max="7683" width="9.140625" style="3"/>
    <col min="7684" max="7684" width="10.85546875" style="3" customWidth="1"/>
    <col min="7685" max="7685" width="14.42578125" style="3" customWidth="1"/>
    <col min="7686" max="7686" width="23.5703125" style="3" customWidth="1"/>
    <col min="7687" max="7687" width="29.28515625" style="3" customWidth="1"/>
    <col min="7688" max="7688" width="5.28515625" style="3" customWidth="1"/>
    <col min="7689" max="7689" width="10.85546875" style="3" customWidth="1"/>
    <col min="7690" max="7690" width="14.42578125" style="3" customWidth="1"/>
    <col min="7691" max="7691" width="23.5703125" style="3" customWidth="1"/>
    <col min="7692" max="7692" width="29.28515625" style="3" customWidth="1"/>
    <col min="7693" max="7693" width="5.28515625" style="3" customWidth="1"/>
    <col min="7694" max="7694" width="10.85546875" style="3" customWidth="1"/>
    <col min="7695" max="7695" width="14.42578125" style="3" customWidth="1"/>
    <col min="7696" max="7696" width="23.5703125" style="3" customWidth="1"/>
    <col min="7697" max="7697" width="29.28515625" style="3" customWidth="1"/>
    <col min="7698" max="7698" width="5.28515625" style="3" customWidth="1"/>
    <col min="7699" max="7699" width="10.85546875" style="3" customWidth="1"/>
    <col min="7700" max="7700" width="14.42578125" style="3" customWidth="1"/>
    <col min="7701" max="7701" width="23.5703125" style="3" customWidth="1"/>
    <col min="7702" max="7702" width="29.28515625" style="3" customWidth="1"/>
    <col min="7703" max="7939" width="9.140625" style="3"/>
    <col min="7940" max="7940" width="10.85546875" style="3" customWidth="1"/>
    <col min="7941" max="7941" width="14.42578125" style="3" customWidth="1"/>
    <col min="7942" max="7942" width="23.5703125" style="3" customWidth="1"/>
    <col min="7943" max="7943" width="29.28515625" style="3" customWidth="1"/>
    <col min="7944" max="7944" width="5.28515625" style="3" customWidth="1"/>
    <col min="7945" max="7945" width="10.85546875" style="3" customWidth="1"/>
    <col min="7946" max="7946" width="14.42578125" style="3" customWidth="1"/>
    <col min="7947" max="7947" width="23.5703125" style="3" customWidth="1"/>
    <col min="7948" max="7948" width="29.28515625" style="3" customWidth="1"/>
    <col min="7949" max="7949" width="5.28515625" style="3" customWidth="1"/>
    <col min="7950" max="7950" width="10.85546875" style="3" customWidth="1"/>
    <col min="7951" max="7951" width="14.42578125" style="3" customWidth="1"/>
    <col min="7952" max="7952" width="23.5703125" style="3" customWidth="1"/>
    <col min="7953" max="7953" width="29.28515625" style="3" customWidth="1"/>
    <col min="7954" max="7954" width="5.28515625" style="3" customWidth="1"/>
    <col min="7955" max="7955" width="10.85546875" style="3" customWidth="1"/>
    <col min="7956" max="7956" width="14.42578125" style="3" customWidth="1"/>
    <col min="7957" max="7957" width="23.5703125" style="3" customWidth="1"/>
    <col min="7958" max="7958" width="29.28515625" style="3" customWidth="1"/>
    <col min="7959" max="8195" width="9.140625" style="3"/>
    <col min="8196" max="8196" width="10.85546875" style="3" customWidth="1"/>
    <col min="8197" max="8197" width="14.42578125" style="3" customWidth="1"/>
    <col min="8198" max="8198" width="23.5703125" style="3" customWidth="1"/>
    <col min="8199" max="8199" width="29.28515625" style="3" customWidth="1"/>
    <col min="8200" max="8200" width="5.28515625" style="3" customWidth="1"/>
    <col min="8201" max="8201" width="10.85546875" style="3" customWidth="1"/>
    <col min="8202" max="8202" width="14.42578125" style="3" customWidth="1"/>
    <col min="8203" max="8203" width="23.5703125" style="3" customWidth="1"/>
    <col min="8204" max="8204" width="29.28515625" style="3" customWidth="1"/>
    <col min="8205" max="8205" width="5.28515625" style="3" customWidth="1"/>
    <col min="8206" max="8206" width="10.85546875" style="3" customWidth="1"/>
    <col min="8207" max="8207" width="14.42578125" style="3" customWidth="1"/>
    <col min="8208" max="8208" width="23.5703125" style="3" customWidth="1"/>
    <col min="8209" max="8209" width="29.28515625" style="3" customWidth="1"/>
    <col min="8210" max="8210" width="5.28515625" style="3" customWidth="1"/>
    <col min="8211" max="8211" width="10.85546875" style="3" customWidth="1"/>
    <col min="8212" max="8212" width="14.42578125" style="3" customWidth="1"/>
    <col min="8213" max="8213" width="23.5703125" style="3" customWidth="1"/>
    <col min="8214" max="8214" width="29.28515625" style="3" customWidth="1"/>
    <col min="8215" max="8451" width="9.140625" style="3"/>
    <col min="8452" max="8452" width="10.85546875" style="3" customWidth="1"/>
    <col min="8453" max="8453" width="14.42578125" style="3" customWidth="1"/>
    <col min="8454" max="8454" width="23.5703125" style="3" customWidth="1"/>
    <col min="8455" max="8455" width="29.28515625" style="3" customWidth="1"/>
    <col min="8456" max="8456" width="5.28515625" style="3" customWidth="1"/>
    <col min="8457" max="8457" width="10.85546875" style="3" customWidth="1"/>
    <col min="8458" max="8458" width="14.42578125" style="3" customWidth="1"/>
    <col min="8459" max="8459" width="23.5703125" style="3" customWidth="1"/>
    <col min="8460" max="8460" width="29.28515625" style="3" customWidth="1"/>
    <col min="8461" max="8461" width="5.28515625" style="3" customWidth="1"/>
    <col min="8462" max="8462" width="10.85546875" style="3" customWidth="1"/>
    <col min="8463" max="8463" width="14.42578125" style="3" customWidth="1"/>
    <col min="8464" max="8464" width="23.5703125" style="3" customWidth="1"/>
    <col min="8465" max="8465" width="29.28515625" style="3" customWidth="1"/>
    <col min="8466" max="8466" width="5.28515625" style="3" customWidth="1"/>
    <col min="8467" max="8467" width="10.85546875" style="3" customWidth="1"/>
    <col min="8468" max="8468" width="14.42578125" style="3" customWidth="1"/>
    <col min="8469" max="8469" width="23.5703125" style="3" customWidth="1"/>
    <col min="8470" max="8470" width="29.28515625" style="3" customWidth="1"/>
    <col min="8471" max="8707" width="9.140625" style="3"/>
    <col min="8708" max="8708" width="10.85546875" style="3" customWidth="1"/>
    <col min="8709" max="8709" width="14.42578125" style="3" customWidth="1"/>
    <col min="8710" max="8710" width="23.5703125" style="3" customWidth="1"/>
    <col min="8711" max="8711" width="29.28515625" style="3" customWidth="1"/>
    <col min="8712" max="8712" width="5.28515625" style="3" customWidth="1"/>
    <col min="8713" max="8713" width="10.85546875" style="3" customWidth="1"/>
    <col min="8714" max="8714" width="14.42578125" style="3" customWidth="1"/>
    <col min="8715" max="8715" width="23.5703125" style="3" customWidth="1"/>
    <col min="8716" max="8716" width="29.28515625" style="3" customWidth="1"/>
    <col min="8717" max="8717" width="5.28515625" style="3" customWidth="1"/>
    <col min="8718" max="8718" width="10.85546875" style="3" customWidth="1"/>
    <col min="8719" max="8719" width="14.42578125" style="3" customWidth="1"/>
    <col min="8720" max="8720" width="23.5703125" style="3" customWidth="1"/>
    <col min="8721" max="8721" width="29.28515625" style="3" customWidth="1"/>
    <col min="8722" max="8722" width="5.28515625" style="3" customWidth="1"/>
    <col min="8723" max="8723" width="10.85546875" style="3" customWidth="1"/>
    <col min="8724" max="8724" width="14.42578125" style="3" customWidth="1"/>
    <col min="8725" max="8725" width="23.5703125" style="3" customWidth="1"/>
    <col min="8726" max="8726" width="29.28515625" style="3" customWidth="1"/>
    <col min="8727" max="8963" width="9.140625" style="3"/>
    <col min="8964" max="8964" width="10.85546875" style="3" customWidth="1"/>
    <col min="8965" max="8965" width="14.42578125" style="3" customWidth="1"/>
    <col min="8966" max="8966" width="23.5703125" style="3" customWidth="1"/>
    <col min="8967" max="8967" width="29.28515625" style="3" customWidth="1"/>
    <col min="8968" max="8968" width="5.28515625" style="3" customWidth="1"/>
    <col min="8969" max="8969" width="10.85546875" style="3" customWidth="1"/>
    <col min="8970" max="8970" width="14.42578125" style="3" customWidth="1"/>
    <col min="8971" max="8971" width="23.5703125" style="3" customWidth="1"/>
    <col min="8972" max="8972" width="29.28515625" style="3" customWidth="1"/>
    <col min="8973" max="8973" width="5.28515625" style="3" customWidth="1"/>
    <col min="8974" max="8974" width="10.85546875" style="3" customWidth="1"/>
    <col min="8975" max="8975" width="14.42578125" style="3" customWidth="1"/>
    <col min="8976" max="8976" width="23.5703125" style="3" customWidth="1"/>
    <col min="8977" max="8977" width="29.28515625" style="3" customWidth="1"/>
    <col min="8978" max="8978" width="5.28515625" style="3" customWidth="1"/>
    <col min="8979" max="8979" width="10.85546875" style="3" customWidth="1"/>
    <col min="8980" max="8980" width="14.42578125" style="3" customWidth="1"/>
    <col min="8981" max="8981" width="23.5703125" style="3" customWidth="1"/>
    <col min="8982" max="8982" width="29.28515625" style="3" customWidth="1"/>
    <col min="8983" max="9219" width="9.140625" style="3"/>
    <col min="9220" max="9220" width="10.85546875" style="3" customWidth="1"/>
    <col min="9221" max="9221" width="14.42578125" style="3" customWidth="1"/>
    <col min="9222" max="9222" width="23.5703125" style="3" customWidth="1"/>
    <col min="9223" max="9223" width="29.28515625" style="3" customWidth="1"/>
    <col min="9224" max="9224" width="5.28515625" style="3" customWidth="1"/>
    <col min="9225" max="9225" width="10.85546875" style="3" customWidth="1"/>
    <col min="9226" max="9226" width="14.42578125" style="3" customWidth="1"/>
    <col min="9227" max="9227" width="23.5703125" style="3" customWidth="1"/>
    <col min="9228" max="9228" width="29.28515625" style="3" customWidth="1"/>
    <col min="9229" max="9229" width="5.28515625" style="3" customWidth="1"/>
    <col min="9230" max="9230" width="10.85546875" style="3" customWidth="1"/>
    <col min="9231" max="9231" width="14.42578125" style="3" customWidth="1"/>
    <col min="9232" max="9232" width="23.5703125" style="3" customWidth="1"/>
    <col min="9233" max="9233" width="29.28515625" style="3" customWidth="1"/>
    <col min="9234" max="9234" width="5.28515625" style="3" customWidth="1"/>
    <col min="9235" max="9235" width="10.85546875" style="3" customWidth="1"/>
    <col min="9236" max="9236" width="14.42578125" style="3" customWidth="1"/>
    <col min="9237" max="9237" width="23.5703125" style="3" customWidth="1"/>
    <col min="9238" max="9238" width="29.28515625" style="3" customWidth="1"/>
    <col min="9239" max="9475" width="9.140625" style="3"/>
    <col min="9476" max="9476" width="10.85546875" style="3" customWidth="1"/>
    <col min="9477" max="9477" width="14.42578125" style="3" customWidth="1"/>
    <col min="9478" max="9478" width="23.5703125" style="3" customWidth="1"/>
    <col min="9479" max="9479" width="29.28515625" style="3" customWidth="1"/>
    <col min="9480" max="9480" width="5.28515625" style="3" customWidth="1"/>
    <col min="9481" max="9481" width="10.85546875" style="3" customWidth="1"/>
    <col min="9482" max="9482" width="14.42578125" style="3" customWidth="1"/>
    <col min="9483" max="9483" width="23.5703125" style="3" customWidth="1"/>
    <col min="9484" max="9484" width="29.28515625" style="3" customWidth="1"/>
    <col min="9485" max="9485" width="5.28515625" style="3" customWidth="1"/>
    <col min="9486" max="9486" width="10.85546875" style="3" customWidth="1"/>
    <col min="9487" max="9487" width="14.42578125" style="3" customWidth="1"/>
    <col min="9488" max="9488" width="23.5703125" style="3" customWidth="1"/>
    <col min="9489" max="9489" width="29.28515625" style="3" customWidth="1"/>
    <col min="9490" max="9490" width="5.28515625" style="3" customWidth="1"/>
    <col min="9491" max="9491" width="10.85546875" style="3" customWidth="1"/>
    <col min="9492" max="9492" width="14.42578125" style="3" customWidth="1"/>
    <col min="9493" max="9493" width="23.5703125" style="3" customWidth="1"/>
    <col min="9494" max="9494" width="29.28515625" style="3" customWidth="1"/>
    <col min="9495" max="9731" width="9.140625" style="3"/>
    <col min="9732" max="9732" width="10.85546875" style="3" customWidth="1"/>
    <col min="9733" max="9733" width="14.42578125" style="3" customWidth="1"/>
    <col min="9734" max="9734" width="23.5703125" style="3" customWidth="1"/>
    <col min="9735" max="9735" width="29.28515625" style="3" customWidth="1"/>
    <col min="9736" max="9736" width="5.28515625" style="3" customWidth="1"/>
    <col min="9737" max="9737" width="10.85546875" style="3" customWidth="1"/>
    <col min="9738" max="9738" width="14.42578125" style="3" customWidth="1"/>
    <col min="9739" max="9739" width="23.5703125" style="3" customWidth="1"/>
    <col min="9740" max="9740" width="29.28515625" style="3" customWidth="1"/>
    <col min="9741" max="9741" width="5.28515625" style="3" customWidth="1"/>
    <col min="9742" max="9742" width="10.85546875" style="3" customWidth="1"/>
    <col min="9743" max="9743" width="14.42578125" style="3" customWidth="1"/>
    <col min="9744" max="9744" width="23.5703125" style="3" customWidth="1"/>
    <col min="9745" max="9745" width="29.28515625" style="3" customWidth="1"/>
    <col min="9746" max="9746" width="5.28515625" style="3" customWidth="1"/>
    <col min="9747" max="9747" width="10.85546875" style="3" customWidth="1"/>
    <col min="9748" max="9748" width="14.42578125" style="3" customWidth="1"/>
    <col min="9749" max="9749" width="23.5703125" style="3" customWidth="1"/>
    <col min="9750" max="9750" width="29.28515625" style="3" customWidth="1"/>
    <col min="9751" max="9987" width="9.140625" style="3"/>
    <col min="9988" max="9988" width="10.85546875" style="3" customWidth="1"/>
    <col min="9989" max="9989" width="14.42578125" style="3" customWidth="1"/>
    <col min="9990" max="9990" width="23.5703125" style="3" customWidth="1"/>
    <col min="9991" max="9991" width="29.28515625" style="3" customWidth="1"/>
    <col min="9992" max="9992" width="5.28515625" style="3" customWidth="1"/>
    <col min="9993" max="9993" width="10.85546875" style="3" customWidth="1"/>
    <col min="9994" max="9994" width="14.42578125" style="3" customWidth="1"/>
    <col min="9995" max="9995" width="23.5703125" style="3" customWidth="1"/>
    <col min="9996" max="9996" width="29.28515625" style="3" customWidth="1"/>
    <col min="9997" max="9997" width="5.28515625" style="3" customWidth="1"/>
    <col min="9998" max="9998" width="10.85546875" style="3" customWidth="1"/>
    <col min="9999" max="9999" width="14.42578125" style="3" customWidth="1"/>
    <col min="10000" max="10000" width="23.5703125" style="3" customWidth="1"/>
    <col min="10001" max="10001" width="29.28515625" style="3" customWidth="1"/>
    <col min="10002" max="10002" width="5.28515625" style="3" customWidth="1"/>
    <col min="10003" max="10003" width="10.85546875" style="3" customWidth="1"/>
    <col min="10004" max="10004" width="14.42578125" style="3" customWidth="1"/>
    <col min="10005" max="10005" width="23.5703125" style="3" customWidth="1"/>
    <col min="10006" max="10006" width="29.28515625" style="3" customWidth="1"/>
    <col min="10007" max="10243" width="9.140625" style="3"/>
    <col min="10244" max="10244" width="10.85546875" style="3" customWidth="1"/>
    <col min="10245" max="10245" width="14.42578125" style="3" customWidth="1"/>
    <col min="10246" max="10246" width="23.5703125" style="3" customWidth="1"/>
    <col min="10247" max="10247" width="29.28515625" style="3" customWidth="1"/>
    <col min="10248" max="10248" width="5.28515625" style="3" customWidth="1"/>
    <col min="10249" max="10249" width="10.85546875" style="3" customWidth="1"/>
    <col min="10250" max="10250" width="14.42578125" style="3" customWidth="1"/>
    <col min="10251" max="10251" width="23.5703125" style="3" customWidth="1"/>
    <col min="10252" max="10252" width="29.28515625" style="3" customWidth="1"/>
    <col min="10253" max="10253" width="5.28515625" style="3" customWidth="1"/>
    <col min="10254" max="10254" width="10.85546875" style="3" customWidth="1"/>
    <col min="10255" max="10255" width="14.42578125" style="3" customWidth="1"/>
    <col min="10256" max="10256" width="23.5703125" style="3" customWidth="1"/>
    <col min="10257" max="10257" width="29.28515625" style="3" customWidth="1"/>
    <col min="10258" max="10258" width="5.28515625" style="3" customWidth="1"/>
    <col min="10259" max="10259" width="10.85546875" style="3" customWidth="1"/>
    <col min="10260" max="10260" width="14.42578125" style="3" customWidth="1"/>
    <col min="10261" max="10261" width="23.5703125" style="3" customWidth="1"/>
    <col min="10262" max="10262" width="29.28515625" style="3" customWidth="1"/>
    <col min="10263" max="10499" width="9.140625" style="3"/>
    <col min="10500" max="10500" width="10.85546875" style="3" customWidth="1"/>
    <col min="10501" max="10501" width="14.42578125" style="3" customWidth="1"/>
    <col min="10502" max="10502" width="23.5703125" style="3" customWidth="1"/>
    <col min="10503" max="10503" width="29.28515625" style="3" customWidth="1"/>
    <col min="10504" max="10504" width="5.28515625" style="3" customWidth="1"/>
    <col min="10505" max="10505" width="10.85546875" style="3" customWidth="1"/>
    <col min="10506" max="10506" width="14.42578125" style="3" customWidth="1"/>
    <col min="10507" max="10507" width="23.5703125" style="3" customWidth="1"/>
    <col min="10508" max="10508" width="29.28515625" style="3" customWidth="1"/>
    <col min="10509" max="10509" width="5.28515625" style="3" customWidth="1"/>
    <col min="10510" max="10510" width="10.85546875" style="3" customWidth="1"/>
    <col min="10511" max="10511" width="14.42578125" style="3" customWidth="1"/>
    <col min="10512" max="10512" width="23.5703125" style="3" customWidth="1"/>
    <col min="10513" max="10513" width="29.28515625" style="3" customWidth="1"/>
    <col min="10514" max="10514" width="5.28515625" style="3" customWidth="1"/>
    <col min="10515" max="10515" width="10.85546875" style="3" customWidth="1"/>
    <col min="10516" max="10516" width="14.42578125" style="3" customWidth="1"/>
    <col min="10517" max="10517" width="23.5703125" style="3" customWidth="1"/>
    <col min="10518" max="10518" width="29.28515625" style="3" customWidth="1"/>
    <col min="10519" max="10755" width="9.140625" style="3"/>
    <col min="10756" max="10756" width="10.85546875" style="3" customWidth="1"/>
    <col min="10757" max="10757" width="14.42578125" style="3" customWidth="1"/>
    <col min="10758" max="10758" width="23.5703125" style="3" customWidth="1"/>
    <col min="10759" max="10759" width="29.28515625" style="3" customWidth="1"/>
    <col min="10760" max="10760" width="5.28515625" style="3" customWidth="1"/>
    <col min="10761" max="10761" width="10.85546875" style="3" customWidth="1"/>
    <col min="10762" max="10762" width="14.42578125" style="3" customWidth="1"/>
    <col min="10763" max="10763" width="23.5703125" style="3" customWidth="1"/>
    <col min="10764" max="10764" width="29.28515625" style="3" customWidth="1"/>
    <col min="10765" max="10765" width="5.28515625" style="3" customWidth="1"/>
    <col min="10766" max="10766" width="10.85546875" style="3" customWidth="1"/>
    <col min="10767" max="10767" width="14.42578125" style="3" customWidth="1"/>
    <col min="10768" max="10768" width="23.5703125" style="3" customWidth="1"/>
    <col min="10769" max="10769" width="29.28515625" style="3" customWidth="1"/>
    <col min="10770" max="10770" width="5.28515625" style="3" customWidth="1"/>
    <col min="10771" max="10771" width="10.85546875" style="3" customWidth="1"/>
    <col min="10772" max="10772" width="14.42578125" style="3" customWidth="1"/>
    <col min="10773" max="10773" width="23.5703125" style="3" customWidth="1"/>
    <col min="10774" max="10774" width="29.28515625" style="3" customWidth="1"/>
    <col min="10775" max="11011" width="9.140625" style="3"/>
    <col min="11012" max="11012" width="10.85546875" style="3" customWidth="1"/>
    <col min="11013" max="11013" width="14.42578125" style="3" customWidth="1"/>
    <col min="11014" max="11014" width="23.5703125" style="3" customWidth="1"/>
    <col min="11015" max="11015" width="29.28515625" style="3" customWidth="1"/>
    <col min="11016" max="11016" width="5.28515625" style="3" customWidth="1"/>
    <col min="11017" max="11017" width="10.85546875" style="3" customWidth="1"/>
    <col min="11018" max="11018" width="14.42578125" style="3" customWidth="1"/>
    <col min="11019" max="11019" width="23.5703125" style="3" customWidth="1"/>
    <col min="11020" max="11020" width="29.28515625" style="3" customWidth="1"/>
    <col min="11021" max="11021" width="5.28515625" style="3" customWidth="1"/>
    <col min="11022" max="11022" width="10.85546875" style="3" customWidth="1"/>
    <col min="11023" max="11023" width="14.42578125" style="3" customWidth="1"/>
    <col min="11024" max="11024" width="23.5703125" style="3" customWidth="1"/>
    <col min="11025" max="11025" width="29.28515625" style="3" customWidth="1"/>
    <col min="11026" max="11026" width="5.28515625" style="3" customWidth="1"/>
    <col min="11027" max="11027" width="10.85546875" style="3" customWidth="1"/>
    <col min="11028" max="11028" width="14.42578125" style="3" customWidth="1"/>
    <col min="11029" max="11029" width="23.5703125" style="3" customWidth="1"/>
    <col min="11030" max="11030" width="29.28515625" style="3" customWidth="1"/>
    <col min="11031" max="11267" width="9.140625" style="3"/>
    <col min="11268" max="11268" width="10.85546875" style="3" customWidth="1"/>
    <col min="11269" max="11269" width="14.42578125" style="3" customWidth="1"/>
    <col min="11270" max="11270" width="23.5703125" style="3" customWidth="1"/>
    <col min="11271" max="11271" width="29.28515625" style="3" customWidth="1"/>
    <col min="11272" max="11272" width="5.28515625" style="3" customWidth="1"/>
    <col min="11273" max="11273" width="10.85546875" style="3" customWidth="1"/>
    <col min="11274" max="11274" width="14.42578125" style="3" customWidth="1"/>
    <col min="11275" max="11275" width="23.5703125" style="3" customWidth="1"/>
    <col min="11276" max="11276" width="29.28515625" style="3" customWidth="1"/>
    <col min="11277" max="11277" width="5.28515625" style="3" customWidth="1"/>
    <col min="11278" max="11278" width="10.85546875" style="3" customWidth="1"/>
    <col min="11279" max="11279" width="14.42578125" style="3" customWidth="1"/>
    <col min="11280" max="11280" width="23.5703125" style="3" customWidth="1"/>
    <col min="11281" max="11281" width="29.28515625" style="3" customWidth="1"/>
    <col min="11282" max="11282" width="5.28515625" style="3" customWidth="1"/>
    <col min="11283" max="11283" width="10.85546875" style="3" customWidth="1"/>
    <col min="11284" max="11284" width="14.42578125" style="3" customWidth="1"/>
    <col min="11285" max="11285" width="23.5703125" style="3" customWidth="1"/>
    <col min="11286" max="11286" width="29.28515625" style="3" customWidth="1"/>
    <col min="11287" max="11523" width="9.140625" style="3"/>
    <col min="11524" max="11524" width="10.85546875" style="3" customWidth="1"/>
    <col min="11525" max="11525" width="14.42578125" style="3" customWidth="1"/>
    <col min="11526" max="11526" width="23.5703125" style="3" customWidth="1"/>
    <col min="11527" max="11527" width="29.28515625" style="3" customWidth="1"/>
    <col min="11528" max="11528" width="5.28515625" style="3" customWidth="1"/>
    <col min="11529" max="11529" width="10.85546875" style="3" customWidth="1"/>
    <col min="11530" max="11530" width="14.42578125" style="3" customWidth="1"/>
    <col min="11531" max="11531" width="23.5703125" style="3" customWidth="1"/>
    <col min="11532" max="11532" width="29.28515625" style="3" customWidth="1"/>
    <col min="11533" max="11533" width="5.28515625" style="3" customWidth="1"/>
    <col min="11534" max="11534" width="10.85546875" style="3" customWidth="1"/>
    <col min="11535" max="11535" width="14.42578125" style="3" customWidth="1"/>
    <col min="11536" max="11536" width="23.5703125" style="3" customWidth="1"/>
    <col min="11537" max="11537" width="29.28515625" style="3" customWidth="1"/>
    <col min="11538" max="11538" width="5.28515625" style="3" customWidth="1"/>
    <col min="11539" max="11539" width="10.85546875" style="3" customWidth="1"/>
    <col min="11540" max="11540" width="14.42578125" style="3" customWidth="1"/>
    <col min="11541" max="11541" width="23.5703125" style="3" customWidth="1"/>
    <col min="11542" max="11542" width="29.28515625" style="3" customWidth="1"/>
    <col min="11543" max="11779" width="9.140625" style="3"/>
    <col min="11780" max="11780" width="10.85546875" style="3" customWidth="1"/>
    <col min="11781" max="11781" width="14.42578125" style="3" customWidth="1"/>
    <col min="11782" max="11782" width="23.5703125" style="3" customWidth="1"/>
    <col min="11783" max="11783" width="29.28515625" style="3" customWidth="1"/>
    <col min="11784" max="11784" width="5.28515625" style="3" customWidth="1"/>
    <col min="11785" max="11785" width="10.85546875" style="3" customWidth="1"/>
    <col min="11786" max="11786" width="14.42578125" style="3" customWidth="1"/>
    <col min="11787" max="11787" width="23.5703125" style="3" customWidth="1"/>
    <col min="11788" max="11788" width="29.28515625" style="3" customWidth="1"/>
    <col min="11789" max="11789" width="5.28515625" style="3" customWidth="1"/>
    <col min="11790" max="11790" width="10.85546875" style="3" customWidth="1"/>
    <col min="11791" max="11791" width="14.42578125" style="3" customWidth="1"/>
    <col min="11792" max="11792" width="23.5703125" style="3" customWidth="1"/>
    <col min="11793" max="11793" width="29.28515625" style="3" customWidth="1"/>
    <col min="11794" max="11794" width="5.28515625" style="3" customWidth="1"/>
    <col min="11795" max="11795" width="10.85546875" style="3" customWidth="1"/>
    <col min="11796" max="11796" width="14.42578125" style="3" customWidth="1"/>
    <col min="11797" max="11797" width="23.5703125" style="3" customWidth="1"/>
    <col min="11798" max="11798" width="29.28515625" style="3" customWidth="1"/>
    <col min="11799" max="12035" width="9.140625" style="3"/>
    <col min="12036" max="12036" width="10.85546875" style="3" customWidth="1"/>
    <col min="12037" max="12037" width="14.42578125" style="3" customWidth="1"/>
    <col min="12038" max="12038" width="23.5703125" style="3" customWidth="1"/>
    <col min="12039" max="12039" width="29.28515625" style="3" customWidth="1"/>
    <col min="12040" max="12040" width="5.28515625" style="3" customWidth="1"/>
    <col min="12041" max="12041" width="10.85546875" style="3" customWidth="1"/>
    <col min="12042" max="12042" width="14.42578125" style="3" customWidth="1"/>
    <col min="12043" max="12043" width="23.5703125" style="3" customWidth="1"/>
    <col min="12044" max="12044" width="29.28515625" style="3" customWidth="1"/>
    <col min="12045" max="12045" width="5.28515625" style="3" customWidth="1"/>
    <col min="12046" max="12046" width="10.85546875" style="3" customWidth="1"/>
    <col min="12047" max="12047" width="14.42578125" style="3" customWidth="1"/>
    <col min="12048" max="12048" width="23.5703125" style="3" customWidth="1"/>
    <col min="12049" max="12049" width="29.28515625" style="3" customWidth="1"/>
    <col min="12050" max="12050" width="5.28515625" style="3" customWidth="1"/>
    <col min="12051" max="12051" width="10.85546875" style="3" customWidth="1"/>
    <col min="12052" max="12052" width="14.42578125" style="3" customWidth="1"/>
    <col min="12053" max="12053" width="23.5703125" style="3" customWidth="1"/>
    <col min="12054" max="12054" width="29.28515625" style="3" customWidth="1"/>
    <col min="12055" max="12291" width="9.140625" style="3"/>
    <col min="12292" max="12292" width="10.85546875" style="3" customWidth="1"/>
    <col min="12293" max="12293" width="14.42578125" style="3" customWidth="1"/>
    <col min="12294" max="12294" width="23.5703125" style="3" customWidth="1"/>
    <col min="12295" max="12295" width="29.28515625" style="3" customWidth="1"/>
    <col min="12296" max="12296" width="5.28515625" style="3" customWidth="1"/>
    <col min="12297" max="12297" width="10.85546875" style="3" customWidth="1"/>
    <col min="12298" max="12298" width="14.42578125" style="3" customWidth="1"/>
    <col min="12299" max="12299" width="23.5703125" style="3" customWidth="1"/>
    <col min="12300" max="12300" width="29.28515625" style="3" customWidth="1"/>
    <col min="12301" max="12301" width="5.28515625" style="3" customWidth="1"/>
    <col min="12302" max="12302" width="10.85546875" style="3" customWidth="1"/>
    <col min="12303" max="12303" width="14.42578125" style="3" customWidth="1"/>
    <col min="12304" max="12304" width="23.5703125" style="3" customWidth="1"/>
    <col min="12305" max="12305" width="29.28515625" style="3" customWidth="1"/>
    <col min="12306" max="12306" width="5.28515625" style="3" customWidth="1"/>
    <col min="12307" max="12307" width="10.85546875" style="3" customWidth="1"/>
    <col min="12308" max="12308" width="14.42578125" style="3" customWidth="1"/>
    <col min="12309" max="12309" width="23.5703125" style="3" customWidth="1"/>
    <col min="12310" max="12310" width="29.28515625" style="3" customWidth="1"/>
    <col min="12311" max="12547" width="9.140625" style="3"/>
    <col min="12548" max="12548" width="10.85546875" style="3" customWidth="1"/>
    <col min="12549" max="12549" width="14.42578125" style="3" customWidth="1"/>
    <col min="12550" max="12550" width="23.5703125" style="3" customWidth="1"/>
    <col min="12551" max="12551" width="29.28515625" style="3" customWidth="1"/>
    <col min="12552" max="12552" width="5.28515625" style="3" customWidth="1"/>
    <col min="12553" max="12553" width="10.85546875" style="3" customWidth="1"/>
    <col min="12554" max="12554" width="14.42578125" style="3" customWidth="1"/>
    <col min="12555" max="12555" width="23.5703125" style="3" customWidth="1"/>
    <col min="12556" max="12556" width="29.28515625" style="3" customWidth="1"/>
    <col min="12557" max="12557" width="5.28515625" style="3" customWidth="1"/>
    <col min="12558" max="12558" width="10.85546875" style="3" customWidth="1"/>
    <col min="12559" max="12559" width="14.42578125" style="3" customWidth="1"/>
    <col min="12560" max="12560" width="23.5703125" style="3" customWidth="1"/>
    <col min="12561" max="12561" width="29.28515625" style="3" customWidth="1"/>
    <col min="12562" max="12562" width="5.28515625" style="3" customWidth="1"/>
    <col min="12563" max="12563" width="10.85546875" style="3" customWidth="1"/>
    <col min="12564" max="12564" width="14.42578125" style="3" customWidth="1"/>
    <col min="12565" max="12565" width="23.5703125" style="3" customWidth="1"/>
    <col min="12566" max="12566" width="29.28515625" style="3" customWidth="1"/>
    <col min="12567" max="12803" width="9.140625" style="3"/>
    <col min="12804" max="12804" width="10.85546875" style="3" customWidth="1"/>
    <col min="12805" max="12805" width="14.42578125" style="3" customWidth="1"/>
    <col min="12806" max="12806" width="23.5703125" style="3" customWidth="1"/>
    <col min="12807" max="12807" width="29.28515625" style="3" customWidth="1"/>
    <col min="12808" max="12808" width="5.28515625" style="3" customWidth="1"/>
    <col min="12809" max="12809" width="10.85546875" style="3" customWidth="1"/>
    <col min="12810" max="12810" width="14.42578125" style="3" customWidth="1"/>
    <col min="12811" max="12811" width="23.5703125" style="3" customWidth="1"/>
    <col min="12812" max="12812" width="29.28515625" style="3" customWidth="1"/>
    <col min="12813" max="12813" width="5.28515625" style="3" customWidth="1"/>
    <col min="12814" max="12814" width="10.85546875" style="3" customWidth="1"/>
    <col min="12815" max="12815" width="14.42578125" style="3" customWidth="1"/>
    <col min="12816" max="12816" width="23.5703125" style="3" customWidth="1"/>
    <col min="12817" max="12817" width="29.28515625" style="3" customWidth="1"/>
    <col min="12818" max="12818" width="5.28515625" style="3" customWidth="1"/>
    <col min="12819" max="12819" width="10.85546875" style="3" customWidth="1"/>
    <col min="12820" max="12820" width="14.42578125" style="3" customWidth="1"/>
    <col min="12821" max="12821" width="23.5703125" style="3" customWidth="1"/>
    <col min="12822" max="12822" width="29.28515625" style="3" customWidth="1"/>
    <col min="12823" max="13059" width="9.140625" style="3"/>
    <col min="13060" max="13060" width="10.85546875" style="3" customWidth="1"/>
    <col min="13061" max="13061" width="14.42578125" style="3" customWidth="1"/>
    <col min="13062" max="13062" width="23.5703125" style="3" customWidth="1"/>
    <col min="13063" max="13063" width="29.28515625" style="3" customWidth="1"/>
    <col min="13064" max="13064" width="5.28515625" style="3" customWidth="1"/>
    <col min="13065" max="13065" width="10.85546875" style="3" customWidth="1"/>
    <col min="13066" max="13066" width="14.42578125" style="3" customWidth="1"/>
    <col min="13067" max="13067" width="23.5703125" style="3" customWidth="1"/>
    <col min="13068" max="13068" width="29.28515625" style="3" customWidth="1"/>
    <col min="13069" max="13069" width="5.28515625" style="3" customWidth="1"/>
    <col min="13070" max="13070" width="10.85546875" style="3" customWidth="1"/>
    <col min="13071" max="13071" width="14.42578125" style="3" customWidth="1"/>
    <col min="13072" max="13072" width="23.5703125" style="3" customWidth="1"/>
    <col min="13073" max="13073" width="29.28515625" style="3" customWidth="1"/>
    <col min="13074" max="13074" width="5.28515625" style="3" customWidth="1"/>
    <col min="13075" max="13075" width="10.85546875" style="3" customWidth="1"/>
    <col min="13076" max="13076" width="14.42578125" style="3" customWidth="1"/>
    <col min="13077" max="13077" width="23.5703125" style="3" customWidth="1"/>
    <col min="13078" max="13078" width="29.28515625" style="3" customWidth="1"/>
    <col min="13079" max="13315" width="9.140625" style="3"/>
    <col min="13316" max="13316" width="10.85546875" style="3" customWidth="1"/>
    <col min="13317" max="13317" width="14.42578125" style="3" customWidth="1"/>
    <col min="13318" max="13318" width="23.5703125" style="3" customWidth="1"/>
    <col min="13319" max="13319" width="29.28515625" style="3" customWidth="1"/>
    <col min="13320" max="13320" width="5.28515625" style="3" customWidth="1"/>
    <col min="13321" max="13321" width="10.85546875" style="3" customWidth="1"/>
    <col min="13322" max="13322" width="14.42578125" style="3" customWidth="1"/>
    <col min="13323" max="13323" width="23.5703125" style="3" customWidth="1"/>
    <col min="13324" max="13324" width="29.28515625" style="3" customWidth="1"/>
    <col min="13325" max="13325" width="5.28515625" style="3" customWidth="1"/>
    <col min="13326" max="13326" width="10.85546875" style="3" customWidth="1"/>
    <col min="13327" max="13327" width="14.42578125" style="3" customWidth="1"/>
    <col min="13328" max="13328" width="23.5703125" style="3" customWidth="1"/>
    <col min="13329" max="13329" width="29.28515625" style="3" customWidth="1"/>
    <col min="13330" max="13330" width="5.28515625" style="3" customWidth="1"/>
    <col min="13331" max="13331" width="10.85546875" style="3" customWidth="1"/>
    <col min="13332" max="13332" width="14.42578125" style="3" customWidth="1"/>
    <col min="13333" max="13333" width="23.5703125" style="3" customWidth="1"/>
    <col min="13334" max="13334" width="29.28515625" style="3" customWidth="1"/>
    <col min="13335" max="13571" width="9.140625" style="3"/>
    <col min="13572" max="13572" width="10.85546875" style="3" customWidth="1"/>
    <col min="13573" max="13573" width="14.42578125" style="3" customWidth="1"/>
    <col min="13574" max="13574" width="23.5703125" style="3" customWidth="1"/>
    <col min="13575" max="13575" width="29.28515625" style="3" customWidth="1"/>
    <col min="13576" max="13576" width="5.28515625" style="3" customWidth="1"/>
    <col min="13577" max="13577" width="10.85546875" style="3" customWidth="1"/>
    <col min="13578" max="13578" width="14.42578125" style="3" customWidth="1"/>
    <col min="13579" max="13579" width="23.5703125" style="3" customWidth="1"/>
    <col min="13580" max="13580" width="29.28515625" style="3" customWidth="1"/>
    <col min="13581" max="13581" width="5.28515625" style="3" customWidth="1"/>
    <col min="13582" max="13582" width="10.85546875" style="3" customWidth="1"/>
    <col min="13583" max="13583" width="14.42578125" style="3" customWidth="1"/>
    <col min="13584" max="13584" width="23.5703125" style="3" customWidth="1"/>
    <col min="13585" max="13585" width="29.28515625" style="3" customWidth="1"/>
    <col min="13586" max="13586" width="5.28515625" style="3" customWidth="1"/>
    <col min="13587" max="13587" width="10.85546875" style="3" customWidth="1"/>
    <col min="13588" max="13588" width="14.42578125" style="3" customWidth="1"/>
    <col min="13589" max="13589" width="23.5703125" style="3" customWidth="1"/>
    <col min="13590" max="13590" width="29.28515625" style="3" customWidth="1"/>
    <col min="13591" max="13827" width="9.140625" style="3"/>
    <col min="13828" max="13828" width="10.85546875" style="3" customWidth="1"/>
    <col min="13829" max="13829" width="14.42578125" style="3" customWidth="1"/>
    <col min="13830" max="13830" width="23.5703125" style="3" customWidth="1"/>
    <col min="13831" max="13831" width="29.28515625" style="3" customWidth="1"/>
    <col min="13832" max="13832" width="5.28515625" style="3" customWidth="1"/>
    <col min="13833" max="13833" width="10.85546875" style="3" customWidth="1"/>
    <col min="13834" max="13834" width="14.42578125" style="3" customWidth="1"/>
    <col min="13835" max="13835" width="23.5703125" style="3" customWidth="1"/>
    <col min="13836" max="13836" width="29.28515625" style="3" customWidth="1"/>
    <col min="13837" max="13837" width="5.28515625" style="3" customWidth="1"/>
    <col min="13838" max="13838" width="10.85546875" style="3" customWidth="1"/>
    <col min="13839" max="13839" width="14.42578125" style="3" customWidth="1"/>
    <col min="13840" max="13840" width="23.5703125" style="3" customWidth="1"/>
    <col min="13841" max="13841" width="29.28515625" style="3" customWidth="1"/>
    <col min="13842" max="13842" width="5.28515625" style="3" customWidth="1"/>
    <col min="13843" max="13843" width="10.85546875" style="3" customWidth="1"/>
    <col min="13844" max="13844" width="14.42578125" style="3" customWidth="1"/>
    <col min="13845" max="13845" width="23.5703125" style="3" customWidth="1"/>
    <col min="13846" max="13846" width="29.28515625" style="3" customWidth="1"/>
    <col min="13847" max="14083" width="9.140625" style="3"/>
    <col min="14084" max="14084" width="10.85546875" style="3" customWidth="1"/>
    <col min="14085" max="14085" width="14.42578125" style="3" customWidth="1"/>
    <col min="14086" max="14086" width="23.5703125" style="3" customWidth="1"/>
    <col min="14087" max="14087" width="29.28515625" style="3" customWidth="1"/>
    <col min="14088" max="14088" width="5.28515625" style="3" customWidth="1"/>
    <col min="14089" max="14089" width="10.85546875" style="3" customWidth="1"/>
    <col min="14090" max="14090" width="14.42578125" style="3" customWidth="1"/>
    <col min="14091" max="14091" width="23.5703125" style="3" customWidth="1"/>
    <col min="14092" max="14092" width="29.28515625" style="3" customWidth="1"/>
    <col min="14093" max="14093" width="5.28515625" style="3" customWidth="1"/>
    <col min="14094" max="14094" width="10.85546875" style="3" customWidth="1"/>
    <col min="14095" max="14095" width="14.42578125" style="3" customWidth="1"/>
    <col min="14096" max="14096" width="23.5703125" style="3" customWidth="1"/>
    <col min="14097" max="14097" width="29.28515625" style="3" customWidth="1"/>
    <col min="14098" max="14098" width="5.28515625" style="3" customWidth="1"/>
    <col min="14099" max="14099" width="10.85546875" style="3" customWidth="1"/>
    <col min="14100" max="14100" width="14.42578125" style="3" customWidth="1"/>
    <col min="14101" max="14101" width="23.5703125" style="3" customWidth="1"/>
    <col min="14102" max="14102" width="29.28515625" style="3" customWidth="1"/>
    <col min="14103" max="14339" width="9.140625" style="3"/>
    <col min="14340" max="14340" width="10.85546875" style="3" customWidth="1"/>
    <col min="14341" max="14341" width="14.42578125" style="3" customWidth="1"/>
    <col min="14342" max="14342" width="23.5703125" style="3" customWidth="1"/>
    <col min="14343" max="14343" width="29.28515625" style="3" customWidth="1"/>
    <col min="14344" max="14344" width="5.28515625" style="3" customWidth="1"/>
    <col min="14345" max="14345" width="10.85546875" style="3" customWidth="1"/>
    <col min="14346" max="14346" width="14.42578125" style="3" customWidth="1"/>
    <col min="14347" max="14347" width="23.5703125" style="3" customWidth="1"/>
    <col min="14348" max="14348" width="29.28515625" style="3" customWidth="1"/>
    <col min="14349" max="14349" width="5.28515625" style="3" customWidth="1"/>
    <col min="14350" max="14350" width="10.85546875" style="3" customWidth="1"/>
    <col min="14351" max="14351" width="14.42578125" style="3" customWidth="1"/>
    <col min="14352" max="14352" width="23.5703125" style="3" customWidth="1"/>
    <col min="14353" max="14353" width="29.28515625" style="3" customWidth="1"/>
    <col min="14354" max="14354" width="5.28515625" style="3" customWidth="1"/>
    <col min="14355" max="14355" width="10.85546875" style="3" customWidth="1"/>
    <col min="14356" max="14356" width="14.42578125" style="3" customWidth="1"/>
    <col min="14357" max="14357" width="23.5703125" style="3" customWidth="1"/>
    <col min="14358" max="14358" width="29.28515625" style="3" customWidth="1"/>
    <col min="14359" max="14595" width="9.140625" style="3"/>
    <col min="14596" max="14596" width="10.85546875" style="3" customWidth="1"/>
    <col min="14597" max="14597" width="14.42578125" style="3" customWidth="1"/>
    <col min="14598" max="14598" width="23.5703125" style="3" customWidth="1"/>
    <col min="14599" max="14599" width="29.28515625" style="3" customWidth="1"/>
    <col min="14600" max="14600" width="5.28515625" style="3" customWidth="1"/>
    <col min="14601" max="14601" width="10.85546875" style="3" customWidth="1"/>
    <col min="14602" max="14602" width="14.42578125" style="3" customWidth="1"/>
    <col min="14603" max="14603" width="23.5703125" style="3" customWidth="1"/>
    <col min="14604" max="14604" width="29.28515625" style="3" customWidth="1"/>
    <col min="14605" max="14605" width="5.28515625" style="3" customWidth="1"/>
    <col min="14606" max="14606" width="10.85546875" style="3" customWidth="1"/>
    <col min="14607" max="14607" width="14.42578125" style="3" customWidth="1"/>
    <col min="14608" max="14608" width="23.5703125" style="3" customWidth="1"/>
    <col min="14609" max="14609" width="29.28515625" style="3" customWidth="1"/>
    <col min="14610" max="14610" width="5.28515625" style="3" customWidth="1"/>
    <col min="14611" max="14611" width="10.85546875" style="3" customWidth="1"/>
    <col min="14612" max="14612" width="14.42578125" style="3" customWidth="1"/>
    <col min="14613" max="14613" width="23.5703125" style="3" customWidth="1"/>
    <col min="14614" max="14614" width="29.28515625" style="3" customWidth="1"/>
    <col min="14615" max="14851" width="9.140625" style="3"/>
    <col min="14852" max="14852" width="10.85546875" style="3" customWidth="1"/>
    <col min="14853" max="14853" width="14.42578125" style="3" customWidth="1"/>
    <col min="14854" max="14854" width="23.5703125" style="3" customWidth="1"/>
    <col min="14855" max="14855" width="29.28515625" style="3" customWidth="1"/>
    <col min="14856" max="14856" width="5.28515625" style="3" customWidth="1"/>
    <col min="14857" max="14857" width="10.85546875" style="3" customWidth="1"/>
    <col min="14858" max="14858" width="14.42578125" style="3" customWidth="1"/>
    <col min="14859" max="14859" width="23.5703125" style="3" customWidth="1"/>
    <col min="14860" max="14860" width="29.28515625" style="3" customWidth="1"/>
    <col min="14861" max="14861" width="5.28515625" style="3" customWidth="1"/>
    <col min="14862" max="14862" width="10.85546875" style="3" customWidth="1"/>
    <col min="14863" max="14863" width="14.42578125" style="3" customWidth="1"/>
    <col min="14864" max="14864" width="23.5703125" style="3" customWidth="1"/>
    <col min="14865" max="14865" width="29.28515625" style="3" customWidth="1"/>
    <col min="14866" max="14866" width="5.28515625" style="3" customWidth="1"/>
    <col min="14867" max="14867" width="10.85546875" style="3" customWidth="1"/>
    <col min="14868" max="14868" width="14.42578125" style="3" customWidth="1"/>
    <col min="14869" max="14869" width="23.5703125" style="3" customWidth="1"/>
    <col min="14870" max="14870" width="29.28515625" style="3" customWidth="1"/>
    <col min="14871" max="15107" width="9.140625" style="3"/>
    <col min="15108" max="15108" width="10.85546875" style="3" customWidth="1"/>
    <col min="15109" max="15109" width="14.42578125" style="3" customWidth="1"/>
    <col min="15110" max="15110" width="23.5703125" style="3" customWidth="1"/>
    <col min="15111" max="15111" width="29.28515625" style="3" customWidth="1"/>
    <col min="15112" max="15112" width="5.28515625" style="3" customWidth="1"/>
    <col min="15113" max="15113" width="10.85546875" style="3" customWidth="1"/>
    <col min="15114" max="15114" width="14.42578125" style="3" customWidth="1"/>
    <col min="15115" max="15115" width="23.5703125" style="3" customWidth="1"/>
    <col min="15116" max="15116" width="29.28515625" style="3" customWidth="1"/>
    <col min="15117" max="15117" width="5.28515625" style="3" customWidth="1"/>
    <col min="15118" max="15118" width="10.85546875" style="3" customWidth="1"/>
    <col min="15119" max="15119" width="14.42578125" style="3" customWidth="1"/>
    <col min="15120" max="15120" width="23.5703125" style="3" customWidth="1"/>
    <col min="15121" max="15121" width="29.28515625" style="3" customWidth="1"/>
    <col min="15122" max="15122" width="5.28515625" style="3" customWidth="1"/>
    <col min="15123" max="15123" width="10.85546875" style="3" customWidth="1"/>
    <col min="15124" max="15124" width="14.42578125" style="3" customWidth="1"/>
    <col min="15125" max="15125" width="23.5703125" style="3" customWidth="1"/>
    <col min="15126" max="15126" width="29.28515625" style="3" customWidth="1"/>
    <col min="15127" max="15363" width="9.140625" style="3"/>
    <col min="15364" max="15364" width="10.85546875" style="3" customWidth="1"/>
    <col min="15365" max="15365" width="14.42578125" style="3" customWidth="1"/>
    <col min="15366" max="15366" width="23.5703125" style="3" customWidth="1"/>
    <col min="15367" max="15367" width="29.28515625" style="3" customWidth="1"/>
    <col min="15368" max="15368" width="5.28515625" style="3" customWidth="1"/>
    <col min="15369" max="15369" width="10.85546875" style="3" customWidth="1"/>
    <col min="15370" max="15370" width="14.42578125" style="3" customWidth="1"/>
    <col min="15371" max="15371" width="23.5703125" style="3" customWidth="1"/>
    <col min="15372" max="15372" width="29.28515625" style="3" customWidth="1"/>
    <col min="15373" max="15373" width="5.28515625" style="3" customWidth="1"/>
    <col min="15374" max="15374" width="10.85546875" style="3" customWidth="1"/>
    <col min="15375" max="15375" width="14.42578125" style="3" customWidth="1"/>
    <col min="15376" max="15376" width="23.5703125" style="3" customWidth="1"/>
    <col min="15377" max="15377" width="29.28515625" style="3" customWidth="1"/>
    <col min="15378" max="15378" width="5.28515625" style="3" customWidth="1"/>
    <col min="15379" max="15379" width="10.85546875" style="3" customWidth="1"/>
    <col min="15380" max="15380" width="14.42578125" style="3" customWidth="1"/>
    <col min="15381" max="15381" width="23.5703125" style="3" customWidth="1"/>
    <col min="15382" max="15382" width="29.28515625" style="3" customWidth="1"/>
    <col min="15383" max="15619" width="9.140625" style="3"/>
    <col min="15620" max="15620" width="10.85546875" style="3" customWidth="1"/>
    <col min="15621" max="15621" width="14.42578125" style="3" customWidth="1"/>
    <col min="15622" max="15622" width="23.5703125" style="3" customWidth="1"/>
    <col min="15623" max="15623" width="29.28515625" style="3" customWidth="1"/>
    <col min="15624" max="15624" width="5.28515625" style="3" customWidth="1"/>
    <col min="15625" max="15625" width="10.85546875" style="3" customWidth="1"/>
    <col min="15626" max="15626" width="14.42578125" style="3" customWidth="1"/>
    <col min="15627" max="15627" width="23.5703125" style="3" customWidth="1"/>
    <col min="15628" max="15628" width="29.28515625" style="3" customWidth="1"/>
    <col min="15629" max="15629" width="5.28515625" style="3" customWidth="1"/>
    <col min="15630" max="15630" width="10.85546875" style="3" customWidth="1"/>
    <col min="15631" max="15631" width="14.42578125" style="3" customWidth="1"/>
    <col min="15632" max="15632" width="23.5703125" style="3" customWidth="1"/>
    <col min="15633" max="15633" width="29.28515625" style="3" customWidth="1"/>
    <col min="15634" max="15634" width="5.28515625" style="3" customWidth="1"/>
    <col min="15635" max="15635" width="10.85546875" style="3" customWidth="1"/>
    <col min="15636" max="15636" width="14.42578125" style="3" customWidth="1"/>
    <col min="15637" max="15637" width="23.5703125" style="3" customWidth="1"/>
    <col min="15638" max="15638" width="29.28515625" style="3" customWidth="1"/>
    <col min="15639" max="15875" width="9.140625" style="3"/>
    <col min="15876" max="15876" width="10.85546875" style="3" customWidth="1"/>
    <col min="15877" max="15877" width="14.42578125" style="3" customWidth="1"/>
    <col min="15878" max="15878" width="23.5703125" style="3" customWidth="1"/>
    <col min="15879" max="15879" width="29.28515625" style="3" customWidth="1"/>
    <col min="15880" max="15880" width="5.28515625" style="3" customWidth="1"/>
    <col min="15881" max="15881" width="10.85546875" style="3" customWidth="1"/>
    <col min="15882" max="15882" width="14.42578125" style="3" customWidth="1"/>
    <col min="15883" max="15883" width="23.5703125" style="3" customWidth="1"/>
    <col min="15884" max="15884" width="29.28515625" style="3" customWidth="1"/>
    <col min="15885" max="15885" width="5.28515625" style="3" customWidth="1"/>
    <col min="15886" max="15886" width="10.85546875" style="3" customWidth="1"/>
    <col min="15887" max="15887" width="14.42578125" style="3" customWidth="1"/>
    <col min="15888" max="15888" width="23.5703125" style="3" customWidth="1"/>
    <col min="15889" max="15889" width="29.28515625" style="3" customWidth="1"/>
    <col min="15890" max="15890" width="5.28515625" style="3" customWidth="1"/>
    <col min="15891" max="15891" width="10.85546875" style="3" customWidth="1"/>
    <col min="15892" max="15892" width="14.42578125" style="3" customWidth="1"/>
    <col min="15893" max="15893" width="23.5703125" style="3" customWidth="1"/>
    <col min="15894" max="15894" width="29.28515625" style="3" customWidth="1"/>
    <col min="15895" max="16131" width="9.140625" style="3"/>
    <col min="16132" max="16132" width="10.85546875" style="3" customWidth="1"/>
    <col min="16133" max="16133" width="14.42578125" style="3" customWidth="1"/>
    <col min="16134" max="16134" width="23.5703125" style="3" customWidth="1"/>
    <col min="16135" max="16135" width="29.28515625" style="3" customWidth="1"/>
    <col min="16136" max="16136" width="5.28515625" style="3" customWidth="1"/>
    <col min="16137" max="16137" width="10.85546875" style="3" customWidth="1"/>
    <col min="16138" max="16138" width="14.42578125" style="3" customWidth="1"/>
    <col min="16139" max="16139" width="23.5703125" style="3" customWidth="1"/>
    <col min="16140" max="16140" width="29.28515625" style="3" customWidth="1"/>
    <col min="16141" max="16141" width="5.28515625" style="3" customWidth="1"/>
    <col min="16142" max="16142" width="10.85546875" style="3" customWidth="1"/>
    <col min="16143" max="16143" width="14.42578125" style="3" customWidth="1"/>
    <col min="16144" max="16144" width="23.5703125" style="3" customWidth="1"/>
    <col min="16145" max="16145" width="29.28515625" style="3" customWidth="1"/>
    <col min="16146" max="16146" width="5.28515625" style="3" customWidth="1"/>
    <col min="16147" max="16147" width="10.85546875" style="3" customWidth="1"/>
    <col min="16148" max="16148" width="14.42578125" style="3" customWidth="1"/>
    <col min="16149" max="16149" width="23.5703125" style="3" customWidth="1"/>
    <col min="16150" max="16150" width="29.28515625" style="3" customWidth="1"/>
    <col min="16151" max="16384" width="9.140625" style="3"/>
  </cols>
  <sheetData>
    <row r="1" spans="1:23" ht="24" x14ac:dyDescent="0.15">
      <c r="A1" s="2"/>
      <c r="B1" s="22" t="str">
        <f>名簿!$B$1</f>
        <v>第38回東北トランポリン選手権大会</v>
      </c>
      <c r="G1" s="2"/>
      <c r="H1" s="22" t="str">
        <f>名簿!$B$1</f>
        <v>第38回東北トランポリン選手権大会</v>
      </c>
      <c r="M1" s="2"/>
      <c r="N1" s="22" t="str">
        <f>名簿!$B$1</f>
        <v>第38回東北トランポリン選手権大会</v>
      </c>
      <c r="S1" s="2"/>
      <c r="T1" s="22" t="str">
        <f>名簿!$B$1</f>
        <v>第38回東北トランポリン選手権大会</v>
      </c>
    </row>
    <row r="2" spans="1:23" ht="24" x14ac:dyDescent="0.15">
      <c r="A2" s="2"/>
      <c r="B2" s="22" t="s">
        <v>35</v>
      </c>
      <c r="C2" s="3" t="s">
        <v>42</v>
      </c>
      <c r="G2" s="2"/>
      <c r="H2" s="22" t="s">
        <v>35</v>
      </c>
      <c r="I2" s="3" t="s">
        <v>42</v>
      </c>
      <c r="M2" s="2"/>
      <c r="N2" s="22" t="s">
        <v>35</v>
      </c>
      <c r="O2" s="3" t="s">
        <v>42</v>
      </c>
      <c r="S2" s="2"/>
      <c r="T2" s="22" t="s">
        <v>35</v>
      </c>
      <c r="U2" s="3" t="s">
        <v>42</v>
      </c>
    </row>
    <row r="4" spans="1:23" s="22" customFormat="1" ht="24" x14ac:dyDescent="0.15">
      <c r="B4" s="21" t="s">
        <v>11</v>
      </c>
      <c r="C4" s="22" t="s">
        <v>51</v>
      </c>
      <c r="H4" s="21" t="s">
        <v>11</v>
      </c>
      <c r="I4" s="22" t="s">
        <v>48</v>
      </c>
      <c r="N4" s="21" t="s">
        <v>11</v>
      </c>
      <c r="O4" s="22" t="s">
        <v>49</v>
      </c>
      <c r="T4" s="21" t="s">
        <v>11</v>
      </c>
      <c r="U4" s="22" t="s">
        <v>46</v>
      </c>
    </row>
    <row r="5" spans="1:23" s="38" customFormat="1" ht="16.5" customHeight="1" x14ac:dyDescent="0.15">
      <c r="A5" s="37" t="s">
        <v>34</v>
      </c>
      <c r="B5" s="37" t="s">
        <v>26</v>
      </c>
      <c r="C5" s="37" t="s">
        <v>17</v>
      </c>
      <c r="D5" s="37" t="s">
        <v>27</v>
      </c>
      <c r="E5" s="37" t="s">
        <v>33</v>
      </c>
      <c r="G5" s="37" t="s">
        <v>12</v>
      </c>
      <c r="H5" s="37" t="s">
        <v>26</v>
      </c>
      <c r="I5" s="37" t="s">
        <v>17</v>
      </c>
      <c r="J5" s="37" t="s">
        <v>27</v>
      </c>
      <c r="K5" s="37" t="s">
        <v>33</v>
      </c>
      <c r="M5" s="37" t="s">
        <v>12</v>
      </c>
      <c r="N5" s="37" t="s">
        <v>26</v>
      </c>
      <c r="O5" s="37" t="s">
        <v>17</v>
      </c>
      <c r="P5" s="37" t="s">
        <v>27</v>
      </c>
      <c r="Q5" s="37" t="s">
        <v>33</v>
      </c>
      <c r="S5" s="37" t="s">
        <v>12</v>
      </c>
      <c r="T5" s="37" t="s">
        <v>26</v>
      </c>
      <c r="U5" s="37" t="s">
        <v>17</v>
      </c>
      <c r="V5" s="37" t="s">
        <v>27</v>
      </c>
      <c r="W5" s="37" t="s">
        <v>33</v>
      </c>
    </row>
    <row r="6" spans="1:23" s="38" customFormat="1" ht="16.5" customHeight="1" x14ac:dyDescent="0.15">
      <c r="A6" s="37">
        <v>1</v>
      </c>
      <c r="B6" s="39" t="str">
        <f>VLOOKUP(A6,順位調査!$A$49:$E$58,2,FALSE)</f>
        <v>小野寺　琉乃</v>
      </c>
      <c r="C6" s="39" t="str">
        <f>VLOOKUP(A6,順位調査!$A$49:$E$58,3,FALSE)</f>
        <v>オノデラ　ルノ</v>
      </c>
      <c r="D6" s="39" t="str">
        <f>VLOOKUP(A6,順位調査!$A$49:$E$58,4,FALSE)</f>
        <v>宮城県</v>
      </c>
      <c r="E6" s="40">
        <f>VLOOKUP(A6,順位調査!$A$49:$E$58,5,FALSE)</f>
        <v>27.55</v>
      </c>
      <c r="G6" s="37">
        <v>1</v>
      </c>
      <c r="H6" s="39" t="str">
        <f>VLOOKUP(G6,順位調査!$G$49:$K$58,2,FALSE)</f>
        <v>関　　陽奈</v>
      </c>
      <c r="I6" s="39" t="str">
        <f>VLOOKUP(G6,順位調査!$G$49:$K$58,3,FALSE)</f>
        <v>セキ　ハルナ</v>
      </c>
      <c r="J6" s="39" t="str">
        <f>VLOOKUP(G6,順位調査!$G$49:$K$58,4,FALSE)</f>
        <v>宮城県</v>
      </c>
      <c r="K6" s="54">
        <f>VLOOKUP(G6,順位調査!$G$49:$K$58,5,FALSE)</f>
        <v>42.7</v>
      </c>
      <c r="M6" s="37">
        <v>1</v>
      </c>
      <c r="N6" s="39" t="str">
        <f>VLOOKUP(M6,順位調査!$M$49:$Q$58,2,FALSE)</f>
        <v>高泉　詩茉</v>
      </c>
      <c r="O6" s="39" t="str">
        <f>VLOOKUP(M6,順位調査!$M$49:$Q$58,3,FALSE)</f>
        <v>タカイズミ　シマ</v>
      </c>
      <c r="P6" s="39" t="str">
        <f>VLOOKUP(M6,順位調査!$M$49:$Q$58,4,FALSE)</f>
        <v>宮城県</v>
      </c>
      <c r="Q6" s="54">
        <f>VLOOKUP(M6,順位調査!$M$49:$Q$58,5,FALSE)</f>
        <v>45.56</v>
      </c>
      <c r="S6" s="37">
        <v>1</v>
      </c>
      <c r="T6" s="39" t="str">
        <f>VLOOKUP(S6,順位調査!$S$49:$W$58,2,FALSE)</f>
        <v>小松　優香</v>
      </c>
      <c r="U6" s="39" t="str">
        <f>VLOOKUP(S6,順位調査!$S$49:$W$58,3,FALSE)</f>
        <v>コマツ　ユウカ</v>
      </c>
      <c r="V6" s="39" t="str">
        <f>VLOOKUP(S6,順位調査!$S$49:$W$58,4,FALSE)</f>
        <v>秋田県</v>
      </c>
      <c r="W6" s="54">
        <f>VLOOKUP(S6,順位調査!$S$49:$W$58,5,FALSE)</f>
        <v>46.42</v>
      </c>
    </row>
    <row r="7" spans="1:23" s="38" customFormat="1" ht="16.5" customHeight="1" x14ac:dyDescent="0.15">
      <c r="A7" s="37">
        <v>2</v>
      </c>
      <c r="B7" s="39" t="str">
        <f>VLOOKUP(A7,順位調査!$A$49:$E$58,2,FALSE)</f>
        <v>青木　梨紗</v>
      </c>
      <c r="C7" s="39" t="str">
        <f>VLOOKUP(A7,順位調査!$A$49:$E$58,3,FALSE)</f>
        <v>アオキ　リサ</v>
      </c>
      <c r="D7" s="39" t="str">
        <f>VLOOKUP(A7,順位調査!$A$49:$E$58,4,FALSE)</f>
        <v>福島県</v>
      </c>
      <c r="E7" s="40">
        <f>VLOOKUP(A7,順位調査!$A$49:$E$58,5,FALSE)</f>
        <v>27.3</v>
      </c>
      <c r="G7" s="37">
        <v>2</v>
      </c>
      <c r="H7" s="39" t="str">
        <f>VLOOKUP(G7,順位調査!$G$49:$K$58,2,FALSE)</f>
        <v>松川　苺愛</v>
      </c>
      <c r="I7" s="39" t="str">
        <f>VLOOKUP(G7,順位調査!$G$49:$K$58,3,FALSE)</f>
        <v>マツカワ　イチカ</v>
      </c>
      <c r="J7" s="39" t="str">
        <f>VLOOKUP(G7,順位調査!$G$49:$K$58,4,FALSE)</f>
        <v>青森県</v>
      </c>
      <c r="K7" s="54">
        <f>VLOOKUP(G7,順位調査!$G$49:$K$58,5,FALSE)</f>
        <v>42.08</v>
      </c>
      <c r="M7" s="37">
        <v>2</v>
      </c>
      <c r="N7" s="39" t="str">
        <f>VLOOKUP(M7,順位調査!$M$49:$Q$58,2,FALSE)</f>
        <v>川嶋　すず</v>
      </c>
      <c r="O7" s="39" t="str">
        <f>VLOOKUP(M7,順位調査!$M$49:$Q$58,3,FALSE)</f>
        <v>カワシマ　スズ</v>
      </c>
      <c r="P7" s="39" t="str">
        <f>VLOOKUP(M7,順位調査!$M$49:$Q$58,4,FALSE)</f>
        <v>宮城県</v>
      </c>
      <c r="Q7" s="54">
        <f>VLOOKUP(M7,順位調査!$M$49:$Q$58,5,FALSE)</f>
        <v>44.73</v>
      </c>
      <c r="S7" s="37">
        <v>2</v>
      </c>
      <c r="T7" s="39" t="str">
        <f>VLOOKUP(S7,順位調査!$S$49:$W$58,2,FALSE)</f>
        <v>虻川　藤乃</v>
      </c>
      <c r="U7" s="39" t="str">
        <f>VLOOKUP(S7,順位調査!$S$49:$W$58,3,FALSE)</f>
        <v>アブカワ　フジノ</v>
      </c>
      <c r="V7" s="39" t="str">
        <f>VLOOKUP(S7,順位調査!$S$49:$W$58,4,FALSE)</f>
        <v>秋田県</v>
      </c>
      <c r="W7" s="54">
        <f>VLOOKUP(S7,順位調査!$S$49:$W$58,5,FALSE)</f>
        <v>46.3</v>
      </c>
    </row>
    <row r="8" spans="1:23" s="38" customFormat="1" ht="16.5" customHeight="1" x14ac:dyDescent="0.15">
      <c r="A8" s="37">
        <v>3</v>
      </c>
      <c r="B8" s="39" t="str">
        <f>VLOOKUP(A8,順位調査!$A$49:$E$58,2,FALSE)</f>
        <v>髙橋　織花</v>
      </c>
      <c r="C8" s="39" t="str">
        <f>VLOOKUP(A8,順位調査!$A$49:$E$58,3,FALSE)</f>
        <v>タカハシ　リカ</v>
      </c>
      <c r="D8" s="39" t="str">
        <f>VLOOKUP(A8,順位調査!$A$49:$E$58,4,FALSE)</f>
        <v>宮城県</v>
      </c>
      <c r="E8" s="40">
        <f>VLOOKUP(A8,順位調査!$A$49:$E$58,5,FALSE)</f>
        <v>27.25</v>
      </c>
      <c r="G8" s="37">
        <v>3</v>
      </c>
      <c r="H8" s="39" t="str">
        <f>VLOOKUP(G8,順位調査!$G$49:$K$58,2,FALSE)</f>
        <v>川嶋　さち</v>
      </c>
      <c r="I8" s="39" t="str">
        <f>VLOOKUP(G8,順位調査!$G$49:$K$58,3,FALSE)</f>
        <v>カワシマ　サチ</v>
      </c>
      <c r="J8" s="39" t="str">
        <f>VLOOKUP(G8,順位調査!$G$49:$K$58,4,FALSE)</f>
        <v>宮城県</v>
      </c>
      <c r="K8" s="54">
        <f>VLOOKUP(G8,順位調査!$G$49:$K$58,5,FALSE)</f>
        <v>41.87</v>
      </c>
      <c r="M8" s="37">
        <v>3</v>
      </c>
      <c r="N8" s="39" t="str">
        <f>VLOOKUP(M8,順位調査!$M$49:$Q$58,2,FALSE)</f>
        <v>及川　茉子</v>
      </c>
      <c r="O8" s="39" t="str">
        <f>VLOOKUP(M8,順位調査!$M$49:$Q$58,3,FALSE)</f>
        <v>オイカワ　マコ</v>
      </c>
      <c r="P8" s="39" t="str">
        <f>VLOOKUP(M8,順位調査!$M$49:$Q$58,4,FALSE)</f>
        <v>宮城県</v>
      </c>
      <c r="Q8" s="54">
        <f>VLOOKUP(M8,順位調査!$M$49:$Q$58,5,FALSE)</f>
        <v>42.5</v>
      </c>
      <c r="S8" s="37">
        <v>3</v>
      </c>
      <c r="T8" s="39" t="str">
        <f>VLOOKUP(S8,順位調査!$S$49:$W$58,2,FALSE)</f>
        <v>飯村　唯愛</v>
      </c>
      <c r="U8" s="39" t="str">
        <f>VLOOKUP(S8,順位調査!$S$49:$W$58,3,FALSE)</f>
        <v>イイムラ　ユナ</v>
      </c>
      <c r="V8" s="39" t="str">
        <f>VLOOKUP(S8,順位調査!$S$49:$W$58,4,FALSE)</f>
        <v>福島県</v>
      </c>
      <c r="W8" s="54">
        <f>VLOOKUP(S8,順位調査!$S$49:$W$58,5,FALSE)</f>
        <v>40.909999999999997</v>
      </c>
    </row>
    <row r="9" spans="1:23" s="38" customFormat="1" ht="16.5" customHeight="1" x14ac:dyDescent="0.15">
      <c r="A9" s="37">
        <v>4</v>
      </c>
      <c r="B9" s="39" t="str">
        <f>VLOOKUP(A9,順位調査!$A$49:$E$58,2,FALSE)</f>
        <v>大槻　夕夕菜</v>
      </c>
      <c r="C9" s="39" t="str">
        <f>VLOOKUP(A9,順位調査!$A$49:$E$58,3,FALSE)</f>
        <v>オオツキ　ユユナ</v>
      </c>
      <c r="D9" s="39" t="str">
        <f>VLOOKUP(A9,順位調査!$A$49:$E$58,4,FALSE)</f>
        <v>福島県</v>
      </c>
      <c r="E9" s="40">
        <f>VLOOKUP(A9,順位調査!$A$49:$E$58,5,FALSE)</f>
        <v>27.05</v>
      </c>
      <c r="G9" s="37">
        <v>4</v>
      </c>
      <c r="H9" s="39" t="str">
        <f>VLOOKUP(G9,順位調査!$G$49:$K$58,2,FALSE)</f>
        <v>千田　悠月</v>
      </c>
      <c r="I9" s="39" t="str">
        <f>VLOOKUP(G9,順位調査!$G$49:$K$58,3,FALSE)</f>
        <v>チダ　ユズキ</v>
      </c>
      <c r="J9" s="39" t="str">
        <f>VLOOKUP(G9,順位調査!$G$49:$K$58,4,FALSE)</f>
        <v>宮城県</v>
      </c>
      <c r="K9" s="54">
        <f>VLOOKUP(G9,順位調査!$G$49:$K$58,5,FALSE)</f>
        <v>41.31</v>
      </c>
      <c r="M9" s="37">
        <v>4</v>
      </c>
      <c r="N9" s="39" t="str">
        <f>VLOOKUP(M9,順位調査!$M$49:$Q$58,2,FALSE)</f>
        <v>大竹　葵來</v>
      </c>
      <c r="O9" s="39" t="str">
        <f>VLOOKUP(M9,順位調査!$M$49:$Q$58,3,FALSE)</f>
        <v>オオタケ　アコ</v>
      </c>
      <c r="P9" s="39" t="str">
        <f>VLOOKUP(M9,順位調査!$M$49:$Q$58,4,FALSE)</f>
        <v>福島県</v>
      </c>
      <c r="Q9" s="54">
        <f>VLOOKUP(M9,順位調査!$M$49:$Q$58,5,FALSE)</f>
        <v>42.42</v>
      </c>
      <c r="S9" s="37">
        <v>4</v>
      </c>
      <c r="T9" s="39" t="str">
        <f>VLOOKUP(S9,順位調査!$S$49:$W$58,2,FALSE)</f>
        <v>工藤　　癸</v>
      </c>
      <c r="U9" s="39" t="str">
        <f>VLOOKUP(S9,順位調査!$S$49:$W$58,3,FALSE)</f>
        <v>クドウ　アオイ</v>
      </c>
      <c r="V9" s="39" t="str">
        <f>VLOOKUP(S9,順位調査!$S$49:$W$58,4,FALSE)</f>
        <v>青森県</v>
      </c>
      <c r="W9" s="54">
        <f>VLOOKUP(S9,順位調査!$S$49:$W$58,5,FALSE)</f>
        <v>40.840000000000003</v>
      </c>
    </row>
    <row r="10" spans="1:23" s="38" customFormat="1" ht="16.5" customHeight="1" x14ac:dyDescent="0.15">
      <c r="A10" s="37">
        <v>5</v>
      </c>
      <c r="B10" s="39" t="str">
        <f>VLOOKUP(A10,順位調査!$A$49:$E$58,2,FALSE)</f>
        <v>関根　琉樹空</v>
      </c>
      <c r="C10" s="39" t="str">
        <f>VLOOKUP(A10,順位調査!$A$49:$E$58,3,FALSE)</f>
        <v>セキネ　ルキア</v>
      </c>
      <c r="D10" s="39" t="str">
        <f>VLOOKUP(A10,順位調査!$A$49:$E$58,4,FALSE)</f>
        <v>福島県</v>
      </c>
      <c r="E10" s="40">
        <f>VLOOKUP(A10,順位調査!$A$49:$E$58,5,FALSE)</f>
        <v>26.5</v>
      </c>
      <c r="G10" s="37">
        <v>5</v>
      </c>
      <c r="H10" s="39" t="str">
        <f>VLOOKUP(G10,順位調査!$G$49:$K$58,2,FALSE)</f>
        <v>永野　美月</v>
      </c>
      <c r="I10" s="39" t="str">
        <f>VLOOKUP(G10,順位調査!$G$49:$K$58,3,FALSE)</f>
        <v>ナガノ　ミズキ</v>
      </c>
      <c r="J10" s="39" t="str">
        <f>VLOOKUP(G10,順位調査!$G$49:$K$58,4,FALSE)</f>
        <v>宮城県</v>
      </c>
      <c r="K10" s="54">
        <f>VLOOKUP(G10,順位調査!$G$49:$K$58,5,FALSE)</f>
        <v>40.19</v>
      </c>
      <c r="M10" s="37">
        <v>5</v>
      </c>
      <c r="N10" s="39" t="str">
        <f>VLOOKUP(M10,順位調査!$M$49:$Q$58,2,FALSE)</f>
        <v>高村　美羽</v>
      </c>
      <c r="O10" s="39" t="str">
        <f>VLOOKUP(M10,順位調査!$M$49:$Q$58,3,FALSE)</f>
        <v>タカムラ　ミワ</v>
      </c>
      <c r="P10" s="39" t="str">
        <f>VLOOKUP(M10,順位調査!$M$49:$Q$58,4,FALSE)</f>
        <v>宮城県</v>
      </c>
      <c r="Q10" s="54">
        <f>VLOOKUP(M10,順位調査!$M$49:$Q$58,5,FALSE)</f>
        <v>42.36</v>
      </c>
      <c r="S10" s="37">
        <v>5</v>
      </c>
      <c r="T10" s="39" t="str">
        <f>VLOOKUP(S10,順位調査!$S$49:$W$58,2,FALSE)</f>
        <v>黒須　寿々女</v>
      </c>
      <c r="U10" s="39" t="str">
        <f>VLOOKUP(S10,順位調査!$S$49:$W$58,3,FALSE)</f>
        <v>クロス　スズメ</v>
      </c>
      <c r="V10" s="39" t="str">
        <f>VLOOKUP(S10,順位調査!$S$49:$W$58,4,FALSE)</f>
        <v>青森県</v>
      </c>
      <c r="W10" s="54">
        <f>VLOOKUP(S10,順位調査!$S$49:$W$58,5,FALSE)</f>
        <v>40.799999999999997</v>
      </c>
    </row>
    <row r="11" spans="1:23" s="38" customFormat="1" ht="16.5" customHeight="1" x14ac:dyDescent="0.15">
      <c r="A11" s="37">
        <v>6</v>
      </c>
      <c r="B11" s="39" t="str">
        <f>VLOOKUP(A11,順位調査!$A$49:$E$58,2,FALSE)</f>
        <v>酒井　葵生</v>
      </c>
      <c r="C11" s="39" t="str">
        <f>VLOOKUP(A11,順位調査!$A$49:$E$58,3,FALSE)</f>
        <v>サカイ　アオ</v>
      </c>
      <c r="D11" s="39" t="str">
        <f>VLOOKUP(A11,順位調査!$A$49:$E$58,4,FALSE)</f>
        <v>福島県</v>
      </c>
      <c r="E11" s="40">
        <f>VLOOKUP(A11,順位調査!$A$49:$E$58,5,FALSE)</f>
        <v>26.5</v>
      </c>
      <c r="G11" s="37">
        <v>6</v>
      </c>
      <c r="H11" s="39" t="str">
        <f>VLOOKUP(G11,順位調査!$G$49:$K$58,2,FALSE)</f>
        <v>髙橋　美琴</v>
      </c>
      <c r="I11" s="39" t="str">
        <f>VLOOKUP(G11,順位調査!$G$49:$K$58,3,FALSE)</f>
        <v>タカハシ　ミコト</v>
      </c>
      <c r="J11" s="39" t="str">
        <f>VLOOKUP(G11,順位調査!$G$49:$K$58,4,FALSE)</f>
        <v>宮城県</v>
      </c>
      <c r="K11" s="54">
        <f>VLOOKUP(G11,順位調査!$G$49:$K$58,5,FALSE)</f>
        <v>40.020000000000003</v>
      </c>
      <c r="M11" s="37">
        <v>6</v>
      </c>
      <c r="N11" s="39" t="str">
        <f>VLOOKUP(M11,順位調査!$M$49:$Q$58,2,FALSE)</f>
        <v>佐藤　　恵</v>
      </c>
      <c r="O11" s="39" t="str">
        <f>VLOOKUP(M11,順位調査!$M$49:$Q$58,3,FALSE)</f>
        <v>サトウ　ケイ</v>
      </c>
      <c r="P11" s="39" t="str">
        <f>VLOOKUP(M11,順位調査!$M$49:$Q$58,4,FALSE)</f>
        <v>青森県</v>
      </c>
      <c r="Q11" s="54">
        <f>VLOOKUP(M11,順位調査!$M$49:$Q$58,5,FALSE)</f>
        <v>41.84</v>
      </c>
      <c r="S11" s="37">
        <v>6</v>
      </c>
      <c r="T11" s="39" t="str">
        <f>VLOOKUP(S11,順位調査!$S$49:$W$58,2,FALSE)</f>
        <v>福田　　椿</v>
      </c>
      <c r="U11" s="39" t="str">
        <f>VLOOKUP(S11,順位調査!$S$49:$W$58,3,FALSE)</f>
        <v>フクダ　ツバキ</v>
      </c>
      <c r="V11" s="39" t="str">
        <f>VLOOKUP(S11,順位調査!$S$49:$W$58,4,FALSE)</f>
        <v>青森県</v>
      </c>
      <c r="W11" s="54">
        <f>VLOOKUP(S11,順位調査!$S$49:$W$58,5,FALSE)</f>
        <v>35.549999999999997</v>
      </c>
    </row>
    <row r="12" spans="1:23" s="38" customFormat="1" ht="16.5" customHeight="1" x14ac:dyDescent="0.15">
      <c r="A12" s="37">
        <v>7</v>
      </c>
      <c r="B12" s="39" t="str">
        <f>VLOOKUP(A12,順位調査!$A$49:$E$58,2,FALSE)</f>
        <v>小林　明日奏</v>
      </c>
      <c r="C12" s="39" t="str">
        <f>VLOOKUP(A12,順位調査!$A$49:$E$58,3,FALSE)</f>
        <v>コバヤシ　アスカ</v>
      </c>
      <c r="D12" s="39" t="str">
        <f>VLOOKUP(A12,順位調査!$A$49:$E$58,4,FALSE)</f>
        <v>秋田県</v>
      </c>
      <c r="E12" s="40">
        <f>VLOOKUP(A12,順位調査!$A$49:$E$58,5,FALSE)</f>
        <v>26.2</v>
      </c>
      <c r="G12" s="37">
        <v>7</v>
      </c>
      <c r="H12" s="39" t="str">
        <f>VLOOKUP(G12,順位調査!$G$49:$K$58,2,FALSE)</f>
        <v>松本　愛徠</v>
      </c>
      <c r="I12" s="39" t="str">
        <f>VLOOKUP(G12,順位調査!$G$49:$K$58,3,FALSE)</f>
        <v>マツモト　アイラ</v>
      </c>
      <c r="J12" s="39" t="str">
        <f>VLOOKUP(G12,順位調査!$G$49:$K$58,4,FALSE)</f>
        <v>福島県</v>
      </c>
      <c r="K12" s="54">
        <f>VLOOKUP(G12,順位調査!$G$49:$K$58,5,FALSE)</f>
        <v>39.04</v>
      </c>
      <c r="M12" s="37">
        <v>7</v>
      </c>
      <c r="N12" s="39" t="str">
        <f>VLOOKUP(M12,順位調査!$M$49:$Q$58,2,FALSE)</f>
        <v>中野　　優</v>
      </c>
      <c r="O12" s="39" t="str">
        <f>VLOOKUP(M12,順位調査!$M$49:$Q$58,3,FALSE)</f>
        <v>ナカノ　ユウ</v>
      </c>
      <c r="P12" s="39" t="str">
        <f>VLOOKUP(M12,順位調査!$M$49:$Q$58,4,FALSE)</f>
        <v>岩手県</v>
      </c>
      <c r="Q12" s="54">
        <f>VLOOKUP(M12,順位調査!$M$49:$Q$58,5,FALSE)</f>
        <v>41.34</v>
      </c>
      <c r="S12" s="37">
        <v>7</v>
      </c>
      <c r="T12" s="39" t="str">
        <f>VLOOKUP(S12,順位調査!$S$49:$W$58,2,FALSE)</f>
        <v>髙橋　依千香</v>
      </c>
      <c r="U12" s="39" t="str">
        <f>VLOOKUP(S12,順位調査!$S$49:$W$58,3,FALSE)</f>
        <v>タカハシ　イチカ</v>
      </c>
      <c r="V12" s="39" t="str">
        <f>VLOOKUP(S12,順位調査!$S$49:$W$58,4,FALSE)</f>
        <v>宮城県</v>
      </c>
      <c r="W12" s="54">
        <f>VLOOKUP(S12,順位調査!$S$49:$W$58,5,FALSE)</f>
        <v>14.42</v>
      </c>
    </row>
    <row r="13" spans="1:23" s="38" customFormat="1" ht="16.5" customHeight="1" x14ac:dyDescent="0.15">
      <c r="A13" s="37">
        <v>8</v>
      </c>
      <c r="B13" s="39" t="str">
        <f>VLOOKUP(A13,順位調査!$A$49:$E$58,2,FALSE)</f>
        <v>板垣　美桜</v>
      </c>
      <c r="C13" s="39" t="str">
        <f>VLOOKUP(A13,順位調査!$A$49:$E$58,3,FALSE)</f>
        <v>イタガキ　ミオ</v>
      </c>
      <c r="D13" s="39" t="str">
        <f>VLOOKUP(A13,順位調査!$A$49:$E$58,4,FALSE)</f>
        <v>宮城県</v>
      </c>
      <c r="E13" s="40">
        <f>VLOOKUP(A13,順位調査!$A$49:$E$58,5,FALSE)</f>
        <v>26.05</v>
      </c>
      <c r="G13" s="37">
        <v>8</v>
      </c>
      <c r="H13" s="39" t="str">
        <f>VLOOKUP(G13,順位調査!$G$49:$K$58,2,FALSE)</f>
        <v>佐久間　奏音</v>
      </c>
      <c r="I13" s="39" t="str">
        <f>VLOOKUP(G13,順位調査!$G$49:$K$58,3,FALSE)</f>
        <v>サクマ　カノン</v>
      </c>
      <c r="J13" s="39" t="str">
        <f>VLOOKUP(G13,順位調査!$G$49:$K$58,4,FALSE)</f>
        <v>宮城県</v>
      </c>
      <c r="K13" s="54">
        <f>VLOOKUP(G13,順位調査!$G$49:$K$58,5,FALSE)</f>
        <v>39.01</v>
      </c>
      <c r="M13" s="37">
        <v>8</v>
      </c>
      <c r="N13" s="39" t="str">
        <f>VLOOKUP(M13,順位調査!$M$49:$Q$58,2,FALSE)</f>
        <v>米澤　祐利子</v>
      </c>
      <c r="O13" s="39" t="str">
        <f>VLOOKUP(M13,順位調査!$M$49:$Q$58,3,FALSE)</f>
        <v>ヨネザワ　ユリコ</v>
      </c>
      <c r="P13" s="39" t="str">
        <f>VLOOKUP(M13,順位調査!$M$49:$Q$58,4,FALSE)</f>
        <v>秋田県</v>
      </c>
      <c r="Q13" s="54">
        <f>VLOOKUP(M13,順位調査!$M$49:$Q$58,5,FALSE)</f>
        <v>39.72</v>
      </c>
      <c r="S13" s="37">
        <v>8</v>
      </c>
      <c r="T13" s="39" t="e">
        <f>VLOOKUP(S13,順位調査!$S$49:$W$58,2,FALSE)</f>
        <v>#N/A</v>
      </c>
      <c r="U13" s="39" t="e">
        <f>VLOOKUP(S13,順位調査!$S$49:$W$58,3,FALSE)</f>
        <v>#N/A</v>
      </c>
      <c r="V13" s="39" t="e">
        <f>VLOOKUP(S13,順位調査!$S$49:$W$58,4,FALSE)</f>
        <v>#N/A</v>
      </c>
      <c r="W13" s="54" t="e">
        <f>VLOOKUP(S13,順位調査!$S$49:$W$58,5,FALSE)</f>
        <v>#N/A</v>
      </c>
    </row>
    <row r="14" spans="1:23" s="38" customFormat="1" ht="16.5" customHeight="1" x14ac:dyDescent="0.15">
      <c r="A14" s="37">
        <v>9</v>
      </c>
      <c r="B14" s="39" t="str">
        <f>VLOOKUP(A14,順位調査!$A$49:$E$58,2,FALSE)</f>
        <v>常松　陽央里</v>
      </c>
      <c r="C14" s="39" t="str">
        <f>VLOOKUP(A14,順位調査!$A$49:$E$58,3,FALSE)</f>
        <v>ツネマツ　ヒオリ</v>
      </c>
      <c r="D14" s="39" t="str">
        <f>VLOOKUP(A14,順位調査!$A$49:$E$58,4,FALSE)</f>
        <v>福島県</v>
      </c>
      <c r="E14" s="40">
        <f>VLOOKUP(A14,順位調査!$A$49:$E$58,5,FALSE)</f>
        <v>25.7</v>
      </c>
      <c r="G14" s="37">
        <v>9</v>
      </c>
      <c r="H14" s="39" t="str">
        <f>VLOOKUP(G14,順位調査!$G$49:$K$58,2,FALSE)</f>
        <v>髙橋　美和</v>
      </c>
      <c r="I14" s="39" t="str">
        <f>VLOOKUP(G14,順位調査!$G$49:$K$58,3,FALSE)</f>
        <v>タカハシ　ミワ</v>
      </c>
      <c r="J14" s="39" t="str">
        <f>VLOOKUP(G14,順位調査!$G$49:$K$58,4,FALSE)</f>
        <v>岩手県</v>
      </c>
      <c r="K14" s="54">
        <f>VLOOKUP(G14,順位調査!$G$49:$K$58,5,FALSE)</f>
        <v>11.83</v>
      </c>
      <c r="M14" s="37">
        <v>9</v>
      </c>
      <c r="N14" s="39" t="str">
        <f>VLOOKUP(M14,順位調査!$M$49:$Q$58,2,FALSE)</f>
        <v>熊谷　愛理</v>
      </c>
      <c r="O14" s="39" t="str">
        <f>VLOOKUP(M14,順位調査!$M$49:$Q$58,3,FALSE)</f>
        <v>クマガイ　アイリ</v>
      </c>
      <c r="P14" s="39" t="str">
        <f>VLOOKUP(M14,順位調査!$M$49:$Q$58,4,FALSE)</f>
        <v>岩手県</v>
      </c>
      <c r="Q14" s="54">
        <f>VLOOKUP(M14,順位調査!$M$49:$Q$58,5,FALSE)</f>
        <v>39.71</v>
      </c>
      <c r="S14" s="37">
        <v>9</v>
      </c>
      <c r="T14" s="39" t="e">
        <f>VLOOKUP(S14,順位調査!$S$49:$W$58,2,FALSE)</f>
        <v>#N/A</v>
      </c>
      <c r="U14" s="39" t="e">
        <f>VLOOKUP(S14,順位調査!$S$49:$W$58,3,FALSE)</f>
        <v>#N/A</v>
      </c>
      <c r="V14" s="39" t="e">
        <f>VLOOKUP(S14,順位調査!$S$49:$W$58,4,FALSE)</f>
        <v>#N/A</v>
      </c>
      <c r="W14" s="54" t="e">
        <f>VLOOKUP(S14,順位調査!$S$49:$W$58,5,FALSE)</f>
        <v>#N/A</v>
      </c>
    </row>
    <row r="15" spans="1:23" s="38" customFormat="1" ht="16.5" customHeight="1" x14ac:dyDescent="0.15">
      <c r="A15" s="37">
        <v>10</v>
      </c>
      <c r="B15" s="39" t="str">
        <f>VLOOKUP(A15,順位調査!$A$49:$E$58,2,FALSE)</f>
        <v>大船　心夢</v>
      </c>
      <c r="C15" s="39" t="str">
        <f>VLOOKUP(A15,順位調査!$A$49:$E$58,3,FALSE)</f>
        <v>オオフネ　ミユ</v>
      </c>
      <c r="D15" s="39" t="str">
        <f>VLOOKUP(A15,順位調査!$A$49:$E$58,4,FALSE)</f>
        <v>青森県</v>
      </c>
      <c r="E15" s="40">
        <f>VLOOKUP(A15,順位調査!$A$49:$E$58,5,FALSE)</f>
        <v>18.05</v>
      </c>
      <c r="G15" s="37">
        <v>10</v>
      </c>
      <c r="H15" s="39" t="str">
        <f>VLOOKUP(G15,順位調査!$G$49:$K$58,2,FALSE)</f>
        <v>蠣崎　はのん</v>
      </c>
      <c r="I15" s="39" t="str">
        <f>VLOOKUP(G15,順位調査!$G$49:$K$58,3,FALSE)</f>
        <v>カキザキ　ハノン</v>
      </c>
      <c r="J15" s="39" t="str">
        <f>VLOOKUP(G15,順位調査!$G$49:$K$58,4,FALSE)</f>
        <v>青森県</v>
      </c>
      <c r="K15" s="54">
        <f>VLOOKUP(G15,順位調査!$G$49:$K$58,5,FALSE)</f>
        <v>8.06</v>
      </c>
      <c r="M15" s="37">
        <v>10</v>
      </c>
      <c r="N15" s="39" t="str">
        <f>VLOOKUP(M15,順位調査!$M$49:$Q$58,2,FALSE)</f>
        <v>蠣崎　らるあ</v>
      </c>
      <c r="O15" s="39" t="str">
        <f>VLOOKUP(M15,順位調査!$M$49:$Q$58,3,FALSE)</f>
        <v>カキザキ　ラルア</v>
      </c>
      <c r="P15" s="39" t="str">
        <f>VLOOKUP(M15,順位調査!$M$49:$Q$58,4,FALSE)</f>
        <v>青森県</v>
      </c>
      <c r="Q15" s="54">
        <f>VLOOKUP(M15,順位調査!$M$49:$Q$58,5,FALSE)</f>
        <v>38.57</v>
      </c>
      <c r="S15" s="37">
        <v>10</v>
      </c>
      <c r="T15" s="39" t="e">
        <f>VLOOKUP(S15,順位調査!$S$49:$W$58,2,FALSE)</f>
        <v>#N/A</v>
      </c>
      <c r="U15" s="39" t="e">
        <f>VLOOKUP(S15,順位調査!$S$49:$W$58,3,FALSE)</f>
        <v>#N/A</v>
      </c>
      <c r="V15" s="39" t="e">
        <f>VLOOKUP(S15,順位調査!$S$49:$W$58,4,FALSE)</f>
        <v>#N/A</v>
      </c>
      <c r="W15" s="54" t="e">
        <f>VLOOKUP(S15,順位調査!$S$49:$W$58,5,FALSE)</f>
        <v>#N/A</v>
      </c>
    </row>
    <row r="16" spans="1:23" s="38" customFormat="1" ht="16.5" customHeight="1" x14ac:dyDescent="0.15">
      <c r="A16" s="37">
        <v>11</v>
      </c>
      <c r="B16" s="39" t="str">
        <f>VLOOKUP(A16,順位調査!$A$6:$E$45,2,FALSE)</f>
        <v>田村　優妃</v>
      </c>
      <c r="C16" s="39" t="str">
        <f>VLOOKUP(A16,順位調査!$A$6:$E$45,3,FALSE)</f>
        <v>タムラ　ユウヒ</v>
      </c>
      <c r="D16" s="39" t="str">
        <f>VLOOKUP(A16,順位調査!$A$6:$E$45,4,FALSE)</f>
        <v>福島県</v>
      </c>
      <c r="E16" s="40">
        <f>VLOOKUP(A16,順位調査!$A$6:$E$45,5,FALSE)</f>
        <v>25.45</v>
      </c>
      <c r="G16" s="37">
        <v>11</v>
      </c>
      <c r="H16" s="39" t="str">
        <f>VLOOKUP(G16,順位調査!$G$6:$K$45,2,FALSE)</f>
        <v>田村　芽生</v>
      </c>
      <c r="I16" s="39" t="str">
        <f>VLOOKUP(G16,順位調査!$G$6:$K$45,3,FALSE)</f>
        <v>タムラ　メイ</v>
      </c>
      <c r="J16" s="39" t="str">
        <f>VLOOKUP(G16,順位調査!$G$6:$K$45,4,FALSE)</f>
        <v>秋田県</v>
      </c>
      <c r="K16" s="54">
        <f>VLOOKUP(G16,順位調査!$G$6:$K$45,5,FALSE)</f>
        <v>38.369999999999997</v>
      </c>
      <c r="M16" s="37">
        <v>11</v>
      </c>
      <c r="N16" s="39" t="str">
        <f>VLOOKUP(M16,順位調査!$M$6:$Q$45,2,FALSE)</f>
        <v>齋藤　心暖</v>
      </c>
      <c r="O16" s="39" t="str">
        <f>VLOOKUP(M16,順位調査!$M$6:$Q$45,3,FALSE)</f>
        <v>サイトウ　コハル</v>
      </c>
      <c r="P16" s="39" t="str">
        <f>VLOOKUP(M16,順位調査!$M$6:$Q$45,4,FALSE)</f>
        <v>福島県</v>
      </c>
      <c r="Q16" s="54">
        <f>VLOOKUP(M16,順位調査!$M$6:$Q$45,5,FALSE)</f>
        <v>37.89</v>
      </c>
      <c r="S16" s="37">
        <v>11</v>
      </c>
      <c r="T16" s="39" t="e">
        <f>VLOOKUP(S16,順位調査!$S$6:$W$45,2,FALSE)</f>
        <v>#N/A</v>
      </c>
      <c r="U16" s="39" t="e">
        <f>VLOOKUP(S16,順位調査!$S$6:$W$45,3,FALSE)</f>
        <v>#N/A</v>
      </c>
      <c r="V16" s="39" t="e">
        <f>VLOOKUP(S16,順位調査!$S$6:$W$45,4,FALSE)</f>
        <v>#N/A</v>
      </c>
      <c r="W16" s="54" t="e">
        <f>VLOOKUP(S16,順位調査!$S$6:$W$45,5,FALSE)</f>
        <v>#N/A</v>
      </c>
    </row>
    <row r="17" spans="1:23" s="38" customFormat="1" ht="16.5" customHeight="1" x14ac:dyDescent="0.15">
      <c r="A17" s="37">
        <v>12</v>
      </c>
      <c r="B17" s="39" t="str">
        <f>VLOOKUP(A17,順位調査!$A$6:$E$45,2,FALSE)</f>
        <v>橋本　幸芽</v>
      </c>
      <c r="C17" s="39" t="str">
        <f>VLOOKUP(A17,順位調査!$A$6:$E$45,3,FALSE)</f>
        <v>ハシモト　コウメ</v>
      </c>
      <c r="D17" s="39" t="str">
        <f>VLOOKUP(A17,順位調査!$A$6:$E$45,4,FALSE)</f>
        <v>福島県</v>
      </c>
      <c r="E17" s="40">
        <f>VLOOKUP(A17,順位調査!$A$6:$E$45,5,FALSE)</f>
        <v>25.4</v>
      </c>
      <c r="G17" s="37">
        <v>12</v>
      </c>
      <c r="H17" s="39" t="str">
        <f>VLOOKUP(G17,順位調査!$G$6:$K$45,2,FALSE)</f>
        <v>畠山　　奏</v>
      </c>
      <c r="I17" s="39" t="str">
        <f>VLOOKUP(G17,順位調査!$G$6:$K$45,3,FALSE)</f>
        <v>ハタケヤマ　カナデ</v>
      </c>
      <c r="J17" s="39" t="str">
        <f>VLOOKUP(G17,順位調査!$G$6:$K$45,4,FALSE)</f>
        <v>秋田県</v>
      </c>
      <c r="K17" s="54">
        <f>VLOOKUP(G17,順位調査!$G$6:$K$45,5,FALSE)</f>
        <v>38.33</v>
      </c>
      <c r="M17" s="37">
        <v>12</v>
      </c>
      <c r="N17" s="39" t="str">
        <f>VLOOKUP(M17,順位調査!$M$6:$Q$45,2,FALSE)</f>
        <v>清水　裕美子</v>
      </c>
      <c r="O17" s="39" t="str">
        <f>VLOOKUP(M17,順位調査!$M$6:$Q$45,3,FALSE)</f>
        <v>シミズ　ユミコ</v>
      </c>
      <c r="P17" s="39" t="str">
        <f>VLOOKUP(M17,順位調査!$M$6:$Q$45,4,FALSE)</f>
        <v>福島県</v>
      </c>
      <c r="Q17" s="54">
        <f>VLOOKUP(M17,順位調査!$M$6:$Q$45,5,FALSE)</f>
        <v>37.880000000000003</v>
      </c>
      <c r="S17" s="37">
        <v>12</v>
      </c>
      <c r="T17" s="39" t="e">
        <f>VLOOKUP(S17,順位調査!$S$6:$W$45,2,FALSE)</f>
        <v>#N/A</v>
      </c>
      <c r="U17" s="39" t="e">
        <f>VLOOKUP(S17,順位調査!$S$6:$W$45,3,FALSE)</f>
        <v>#N/A</v>
      </c>
      <c r="V17" s="39" t="e">
        <f>VLOOKUP(S17,順位調査!$S$6:$W$45,4,FALSE)</f>
        <v>#N/A</v>
      </c>
      <c r="W17" s="54" t="e">
        <f>VLOOKUP(S17,順位調査!$S$6:$W$45,5,FALSE)</f>
        <v>#N/A</v>
      </c>
    </row>
    <row r="18" spans="1:23" s="38" customFormat="1" ht="16.5" customHeight="1" x14ac:dyDescent="0.15">
      <c r="A18" s="37">
        <v>13</v>
      </c>
      <c r="B18" s="39" t="str">
        <f>VLOOKUP(A18,順位調査!$A$6:$E$45,2,FALSE)</f>
        <v>千田　栞鳳</v>
      </c>
      <c r="C18" s="39" t="str">
        <f>VLOOKUP(A18,順位調査!$A$6:$E$45,3,FALSE)</f>
        <v>チダ　シオン</v>
      </c>
      <c r="D18" s="39" t="str">
        <f>VLOOKUP(A18,順位調査!$A$6:$E$45,4,FALSE)</f>
        <v>岩手県</v>
      </c>
      <c r="E18" s="40">
        <f>VLOOKUP(A18,順位調査!$A$6:$E$45,5,FALSE)</f>
        <v>25.3</v>
      </c>
      <c r="G18" s="37">
        <v>13</v>
      </c>
      <c r="H18" s="39" t="str">
        <f>VLOOKUP(G18,順位調査!$G$6:$K$45,2,FALSE)</f>
        <v>石山　恋花</v>
      </c>
      <c r="I18" s="39" t="str">
        <f>VLOOKUP(G18,順位調査!$G$6:$K$45,3,FALSE)</f>
        <v>イシヤマ　コノハ</v>
      </c>
      <c r="J18" s="39" t="str">
        <f>VLOOKUP(G18,順位調査!$G$6:$K$45,4,FALSE)</f>
        <v>山形県</v>
      </c>
      <c r="K18" s="54">
        <f>VLOOKUP(G18,順位調査!$G$6:$K$45,5,FALSE)</f>
        <v>38.31</v>
      </c>
      <c r="M18" s="37">
        <v>13</v>
      </c>
      <c r="N18" s="39" t="str">
        <f>VLOOKUP(M18,順位調査!$M$6:$Q$45,2,FALSE)</f>
        <v>加藤　端稀</v>
      </c>
      <c r="O18" s="39" t="str">
        <f>VLOOKUP(M18,順位調査!$M$6:$Q$45,3,FALSE)</f>
        <v>カトウ　ミズキ</v>
      </c>
      <c r="P18" s="39" t="str">
        <f>VLOOKUP(M18,順位調査!$M$6:$Q$45,4,FALSE)</f>
        <v>青森県</v>
      </c>
      <c r="Q18" s="54">
        <f>VLOOKUP(M18,順位調査!$M$6:$Q$45,5,FALSE)</f>
        <v>37.42</v>
      </c>
      <c r="S18" s="37">
        <v>13</v>
      </c>
      <c r="T18" s="39" t="e">
        <f>VLOOKUP(S18,順位調査!$S$6:$W$45,2,FALSE)</f>
        <v>#N/A</v>
      </c>
      <c r="U18" s="39" t="e">
        <f>VLOOKUP(S18,順位調査!$S$6:$W$45,3,FALSE)</f>
        <v>#N/A</v>
      </c>
      <c r="V18" s="39" t="e">
        <f>VLOOKUP(S18,順位調査!$S$6:$W$45,4,FALSE)</f>
        <v>#N/A</v>
      </c>
      <c r="W18" s="54" t="e">
        <f>VLOOKUP(S18,順位調査!$S$6:$W$45,5,FALSE)</f>
        <v>#N/A</v>
      </c>
    </row>
    <row r="19" spans="1:23" s="38" customFormat="1" ht="16.5" customHeight="1" x14ac:dyDescent="0.15">
      <c r="A19" s="37">
        <v>14</v>
      </c>
      <c r="B19" s="39" t="str">
        <f>VLOOKUP(A19,順位調査!$A$6:$E$45,2,FALSE)</f>
        <v>橋本　陽菜子</v>
      </c>
      <c r="C19" s="39" t="str">
        <f>VLOOKUP(A19,順位調査!$A$6:$E$45,3,FALSE)</f>
        <v>ハシモト　ヒナコ</v>
      </c>
      <c r="D19" s="39" t="str">
        <f>VLOOKUP(A19,順位調査!$A$6:$E$45,4,FALSE)</f>
        <v>福島県</v>
      </c>
      <c r="E19" s="40">
        <f>VLOOKUP(A19,順位調査!$A$6:$E$45,5,FALSE)</f>
        <v>25.2</v>
      </c>
      <c r="G19" s="37">
        <v>14</v>
      </c>
      <c r="H19" s="39" t="str">
        <f>VLOOKUP(G19,順位調査!$G$6:$K$45,2,FALSE)</f>
        <v>大塚　紗槻</v>
      </c>
      <c r="I19" s="39" t="str">
        <f>VLOOKUP(G19,順位調査!$G$6:$K$45,3,FALSE)</f>
        <v>オオツカ　サツキ</v>
      </c>
      <c r="J19" s="39" t="str">
        <f>VLOOKUP(G19,順位調査!$G$6:$K$45,4,FALSE)</f>
        <v>福島県</v>
      </c>
      <c r="K19" s="54">
        <f>VLOOKUP(G19,順位調査!$G$6:$K$45,5,FALSE)</f>
        <v>38.06</v>
      </c>
      <c r="M19" s="37">
        <v>14</v>
      </c>
      <c r="N19" s="39" t="str">
        <f>VLOOKUP(M19,順位調査!$M$6:$Q$45,2,FALSE)</f>
        <v>寺島　優奈</v>
      </c>
      <c r="O19" s="39" t="str">
        <f>VLOOKUP(M19,順位調査!$M$6:$Q$45,3,FALSE)</f>
        <v>テラジマ　ユナ</v>
      </c>
      <c r="P19" s="39" t="str">
        <f>VLOOKUP(M19,順位調査!$M$6:$Q$45,4,FALSE)</f>
        <v>福島県</v>
      </c>
      <c r="Q19" s="54">
        <f>VLOOKUP(M19,順位調査!$M$6:$Q$45,5,FALSE)</f>
        <v>36.950000000000003</v>
      </c>
      <c r="S19" s="37">
        <v>14</v>
      </c>
      <c r="T19" s="39" t="e">
        <f>VLOOKUP(S19,順位調査!$S$6:$W$45,2,FALSE)</f>
        <v>#N/A</v>
      </c>
      <c r="U19" s="39" t="e">
        <f>VLOOKUP(S19,順位調査!$S$6:$W$45,3,FALSE)</f>
        <v>#N/A</v>
      </c>
      <c r="V19" s="39" t="e">
        <f>VLOOKUP(S19,順位調査!$S$6:$W$45,4,FALSE)</f>
        <v>#N/A</v>
      </c>
      <c r="W19" s="54" t="e">
        <f>VLOOKUP(S19,順位調査!$S$6:$W$45,5,FALSE)</f>
        <v>#N/A</v>
      </c>
    </row>
    <row r="20" spans="1:23" s="38" customFormat="1" ht="16.5" customHeight="1" x14ac:dyDescent="0.15">
      <c r="A20" s="37">
        <v>15</v>
      </c>
      <c r="B20" s="39" t="str">
        <f>VLOOKUP(A20,順位調査!$A$6:$E$45,2,FALSE)</f>
        <v>常松　夕愛</v>
      </c>
      <c r="C20" s="39" t="str">
        <f>VLOOKUP(A20,順位調査!$A$6:$E$45,3,FALSE)</f>
        <v>ツネマツ　ユナ</v>
      </c>
      <c r="D20" s="39" t="str">
        <f>VLOOKUP(A20,順位調査!$A$6:$E$45,4,FALSE)</f>
        <v>福島県</v>
      </c>
      <c r="E20" s="40">
        <f>VLOOKUP(A20,順位調査!$A$6:$E$45,5,FALSE)</f>
        <v>25.2</v>
      </c>
      <c r="G20" s="37">
        <v>15</v>
      </c>
      <c r="H20" s="39" t="str">
        <f>VLOOKUP(G20,順位調査!$G$6:$K$45,2,FALSE)</f>
        <v>板井　麻也凪</v>
      </c>
      <c r="I20" s="39" t="str">
        <f>VLOOKUP(G20,順位調査!$G$6:$K$45,3,FALSE)</f>
        <v>イタイ　マヤナ</v>
      </c>
      <c r="J20" s="39" t="str">
        <f>VLOOKUP(G20,順位調査!$G$6:$K$45,4,FALSE)</f>
        <v>福島県</v>
      </c>
      <c r="K20" s="54">
        <f>VLOOKUP(G20,順位調査!$G$6:$K$45,5,FALSE)</f>
        <v>37.86</v>
      </c>
      <c r="M20" s="37">
        <v>15</v>
      </c>
      <c r="N20" s="39" t="e">
        <f>VLOOKUP(M20,順位調査!$M$6:$Q$45,2,FALSE)</f>
        <v>#N/A</v>
      </c>
      <c r="O20" s="39" t="e">
        <f>VLOOKUP(M20,順位調査!$M$6:$Q$45,3,FALSE)</f>
        <v>#N/A</v>
      </c>
      <c r="P20" s="39" t="e">
        <f>VLOOKUP(M20,順位調査!$M$6:$Q$45,4,FALSE)</f>
        <v>#N/A</v>
      </c>
      <c r="Q20" s="54" t="e">
        <f>VLOOKUP(M20,順位調査!$M$6:$Q$45,5,FALSE)</f>
        <v>#N/A</v>
      </c>
      <c r="S20" s="37">
        <v>15</v>
      </c>
      <c r="T20" s="39" t="e">
        <f>VLOOKUP(S20,順位調査!$S$6:$W$45,2,FALSE)</f>
        <v>#N/A</v>
      </c>
      <c r="U20" s="39" t="e">
        <f>VLOOKUP(S20,順位調査!$S$6:$W$45,3,FALSE)</f>
        <v>#N/A</v>
      </c>
      <c r="V20" s="39" t="e">
        <f>VLOOKUP(S20,順位調査!$S$6:$W$45,4,FALSE)</f>
        <v>#N/A</v>
      </c>
      <c r="W20" s="54" t="e">
        <f>VLOOKUP(S20,順位調査!$S$6:$W$45,5,FALSE)</f>
        <v>#N/A</v>
      </c>
    </row>
    <row r="21" spans="1:23" s="38" customFormat="1" ht="16.5" customHeight="1" x14ac:dyDescent="0.15">
      <c r="A21" s="37">
        <v>16</v>
      </c>
      <c r="B21" s="39" t="str">
        <f>VLOOKUP(A21,順位調査!$A$6:$E$45,2,FALSE)</f>
        <v>杉山　愛莉</v>
      </c>
      <c r="C21" s="39" t="str">
        <f>VLOOKUP(A21,順位調査!$A$6:$E$45,3,FALSE)</f>
        <v>スギヤマ　アイリ</v>
      </c>
      <c r="D21" s="39" t="str">
        <f>VLOOKUP(A21,順位調査!$A$6:$E$45,4,FALSE)</f>
        <v>青森県</v>
      </c>
      <c r="E21" s="40">
        <f>VLOOKUP(A21,順位調査!$A$6:$E$45,5,FALSE)</f>
        <v>25.1</v>
      </c>
      <c r="G21" s="37">
        <v>16</v>
      </c>
      <c r="H21" s="39" t="str">
        <f>VLOOKUP(G21,順位調査!$G$6:$K$45,2,FALSE)</f>
        <v>石塚　実生</v>
      </c>
      <c r="I21" s="39" t="str">
        <f>VLOOKUP(G21,順位調査!$G$6:$K$45,3,FALSE)</f>
        <v>イシヅカ　ミオ</v>
      </c>
      <c r="J21" s="39" t="str">
        <f>VLOOKUP(G21,順位調査!$G$6:$K$45,4,FALSE)</f>
        <v>岩手県</v>
      </c>
      <c r="K21" s="54">
        <f>VLOOKUP(G21,順位調査!$G$6:$K$45,5,FALSE)</f>
        <v>37.86</v>
      </c>
      <c r="M21" s="37">
        <v>16</v>
      </c>
      <c r="N21" s="39" t="e">
        <f>VLOOKUP(M21,順位調査!$M$6:$Q$45,2,FALSE)</f>
        <v>#N/A</v>
      </c>
      <c r="O21" s="39" t="e">
        <f>VLOOKUP(M21,順位調査!$M$6:$Q$45,3,FALSE)</f>
        <v>#N/A</v>
      </c>
      <c r="P21" s="39" t="e">
        <f>VLOOKUP(M21,順位調査!$M$6:$Q$45,4,FALSE)</f>
        <v>#N/A</v>
      </c>
      <c r="Q21" s="54" t="e">
        <f>VLOOKUP(M21,順位調査!$M$6:$Q$45,5,FALSE)</f>
        <v>#N/A</v>
      </c>
      <c r="S21" s="37">
        <v>16</v>
      </c>
      <c r="T21" s="39" t="e">
        <f>VLOOKUP(S21,順位調査!$S$6:$W$45,2,FALSE)</f>
        <v>#N/A</v>
      </c>
      <c r="U21" s="39" t="e">
        <f>VLOOKUP(S21,順位調査!$S$6:$W$45,3,FALSE)</f>
        <v>#N/A</v>
      </c>
      <c r="V21" s="39" t="e">
        <f>VLOOKUP(S21,順位調査!$S$6:$W$45,4,FALSE)</f>
        <v>#N/A</v>
      </c>
      <c r="W21" s="54" t="e">
        <f>VLOOKUP(S21,順位調査!$S$6:$W$45,5,FALSE)</f>
        <v>#N/A</v>
      </c>
    </row>
    <row r="22" spans="1:23" s="38" customFormat="1" ht="16.5" customHeight="1" x14ac:dyDescent="0.15">
      <c r="A22" s="37">
        <v>17</v>
      </c>
      <c r="B22" s="39" t="str">
        <f>VLOOKUP(A22,順位調査!$A$6:$E$45,2,FALSE)</f>
        <v>渋谷　祐奈</v>
      </c>
      <c r="C22" s="39" t="str">
        <f>VLOOKUP(A22,順位調査!$A$6:$E$45,3,FALSE)</f>
        <v>シブヤ　ユナ</v>
      </c>
      <c r="D22" s="39" t="str">
        <f>VLOOKUP(A22,順位調査!$A$6:$E$45,4,FALSE)</f>
        <v>宮城県</v>
      </c>
      <c r="E22" s="40">
        <f>VLOOKUP(A22,順位調査!$A$6:$E$45,5,FALSE)</f>
        <v>25</v>
      </c>
      <c r="G22" s="37">
        <v>17</v>
      </c>
      <c r="H22" s="39" t="str">
        <f>VLOOKUP(G22,順位調査!$G$6:$K$45,2,FALSE)</f>
        <v>佐藤　美織</v>
      </c>
      <c r="I22" s="39" t="str">
        <f>VLOOKUP(G22,順位調査!$G$6:$K$45,3,FALSE)</f>
        <v>サトウ　ミオリ</v>
      </c>
      <c r="J22" s="39" t="str">
        <f>VLOOKUP(G22,順位調査!$G$6:$K$45,4,FALSE)</f>
        <v>福島県</v>
      </c>
      <c r="K22" s="54">
        <f>VLOOKUP(G22,順位調査!$G$6:$K$45,5,FALSE)</f>
        <v>37.520000000000003</v>
      </c>
      <c r="M22" s="37">
        <v>17</v>
      </c>
      <c r="N22" s="39" t="e">
        <f>VLOOKUP(M22,順位調査!$M$6:$Q$45,2,FALSE)</f>
        <v>#N/A</v>
      </c>
      <c r="O22" s="39" t="e">
        <f>VLOOKUP(M22,順位調査!$M$6:$Q$45,3,FALSE)</f>
        <v>#N/A</v>
      </c>
      <c r="P22" s="39" t="e">
        <f>VLOOKUP(M22,順位調査!$M$6:$Q$45,4,FALSE)</f>
        <v>#N/A</v>
      </c>
      <c r="Q22" s="54" t="e">
        <f>VLOOKUP(M22,順位調査!$M$6:$Q$45,5,FALSE)</f>
        <v>#N/A</v>
      </c>
      <c r="S22" s="37">
        <v>17</v>
      </c>
      <c r="T22" s="39" t="e">
        <f>VLOOKUP(S22,順位調査!$S$6:$W$45,2,FALSE)</f>
        <v>#N/A</v>
      </c>
      <c r="U22" s="39" t="e">
        <f>VLOOKUP(S22,順位調査!$S$6:$W$45,3,FALSE)</f>
        <v>#N/A</v>
      </c>
      <c r="V22" s="39" t="e">
        <f>VLOOKUP(S22,順位調査!$S$6:$W$45,4,FALSE)</f>
        <v>#N/A</v>
      </c>
      <c r="W22" s="54" t="e">
        <f>VLOOKUP(S22,順位調査!$S$6:$W$45,5,FALSE)</f>
        <v>#N/A</v>
      </c>
    </row>
    <row r="23" spans="1:23" s="38" customFormat="1" ht="16.5" customHeight="1" x14ac:dyDescent="0.15">
      <c r="A23" s="37">
        <v>18</v>
      </c>
      <c r="B23" s="39" t="str">
        <f>VLOOKUP(A23,順位調査!$A$6:$E$45,2,FALSE)</f>
        <v>岩渕　まお</v>
      </c>
      <c r="C23" s="39" t="str">
        <f>VLOOKUP(A23,順位調査!$A$6:$E$45,3,FALSE)</f>
        <v>イワブチ　マオ</v>
      </c>
      <c r="D23" s="39" t="str">
        <f>VLOOKUP(A23,順位調査!$A$6:$E$45,4,FALSE)</f>
        <v>宮城県</v>
      </c>
      <c r="E23" s="40">
        <f>VLOOKUP(A23,順位調査!$A$6:$E$45,5,FALSE)</f>
        <v>25</v>
      </c>
      <c r="G23" s="37">
        <v>18</v>
      </c>
      <c r="H23" s="39" t="str">
        <f>VLOOKUP(G23,順位調査!$G$6:$K$45,2,FALSE)</f>
        <v>沼倉　沙季</v>
      </c>
      <c r="I23" s="39" t="str">
        <f>VLOOKUP(G23,順位調査!$G$6:$K$45,3,FALSE)</f>
        <v>ヌマクラ　サキ</v>
      </c>
      <c r="J23" s="39" t="str">
        <f>VLOOKUP(G23,順位調査!$G$6:$K$45,4,FALSE)</f>
        <v>宮城県</v>
      </c>
      <c r="K23" s="54">
        <f>VLOOKUP(G23,順位調査!$G$6:$K$45,5,FALSE)</f>
        <v>37.340000000000003</v>
      </c>
      <c r="M23" s="37">
        <v>18</v>
      </c>
      <c r="N23" s="39" t="e">
        <f>VLOOKUP(M23,順位調査!$M$6:$Q$45,2,FALSE)</f>
        <v>#N/A</v>
      </c>
      <c r="O23" s="39" t="e">
        <f>VLOOKUP(M23,順位調査!$M$6:$Q$45,3,FALSE)</f>
        <v>#N/A</v>
      </c>
      <c r="P23" s="39" t="e">
        <f>VLOOKUP(M23,順位調査!$M$6:$Q$45,4,FALSE)</f>
        <v>#N/A</v>
      </c>
      <c r="Q23" s="54" t="e">
        <f>VLOOKUP(M23,順位調査!$M$6:$Q$45,5,FALSE)</f>
        <v>#N/A</v>
      </c>
      <c r="S23" s="37">
        <v>18</v>
      </c>
      <c r="T23" s="39" t="e">
        <f>VLOOKUP(S23,順位調査!$S$6:$W$45,2,FALSE)</f>
        <v>#N/A</v>
      </c>
      <c r="U23" s="39" t="e">
        <f>VLOOKUP(S23,順位調査!$S$6:$W$45,3,FALSE)</f>
        <v>#N/A</v>
      </c>
      <c r="V23" s="39" t="e">
        <f>VLOOKUP(S23,順位調査!$S$6:$W$45,4,FALSE)</f>
        <v>#N/A</v>
      </c>
      <c r="W23" s="54" t="e">
        <f>VLOOKUP(S23,順位調査!$S$6:$W$45,5,FALSE)</f>
        <v>#N/A</v>
      </c>
    </row>
    <row r="24" spans="1:23" s="38" customFormat="1" ht="16.5" customHeight="1" x14ac:dyDescent="0.15">
      <c r="A24" s="37">
        <v>19</v>
      </c>
      <c r="B24" s="39" t="str">
        <f>VLOOKUP(A24,順位調査!$A$6:$E$45,2,FALSE)</f>
        <v>桑原　由依奈</v>
      </c>
      <c r="C24" s="39" t="str">
        <f>VLOOKUP(A24,順位調査!$A$6:$E$45,3,FALSE)</f>
        <v>クワハラ　ユイナ</v>
      </c>
      <c r="D24" s="39" t="str">
        <f>VLOOKUP(A24,順位調査!$A$6:$E$45,4,FALSE)</f>
        <v>福島県</v>
      </c>
      <c r="E24" s="40">
        <f>VLOOKUP(A24,順位調査!$A$6:$E$45,5,FALSE)</f>
        <v>24.85</v>
      </c>
      <c r="G24" s="37">
        <v>19</v>
      </c>
      <c r="H24" s="39" t="str">
        <f>VLOOKUP(G24,順位調査!$G$6:$K$45,2,FALSE)</f>
        <v>力丸　七緒</v>
      </c>
      <c r="I24" s="39" t="str">
        <f>VLOOKUP(G24,順位調査!$G$6:$K$45,3,FALSE)</f>
        <v>リキマル　ナオ</v>
      </c>
      <c r="J24" s="39" t="str">
        <f>VLOOKUP(G24,順位調査!$G$6:$K$45,4,FALSE)</f>
        <v>福島県</v>
      </c>
      <c r="K24" s="54">
        <f>VLOOKUP(G24,順位調査!$G$6:$K$45,5,FALSE)</f>
        <v>37.03</v>
      </c>
      <c r="M24" s="37">
        <v>19</v>
      </c>
      <c r="N24" s="39" t="e">
        <f>VLOOKUP(M24,順位調査!$M$6:$Q$45,2,FALSE)</f>
        <v>#N/A</v>
      </c>
      <c r="O24" s="39" t="e">
        <f>VLOOKUP(M24,順位調査!$M$6:$Q$45,3,FALSE)</f>
        <v>#N/A</v>
      </c>
      <c r="P24" s="39" t="e">
        <f>VLOOKUP(M24,順位調査!$M$6:$Q$45,4,FALSE)</f>
        <v>#N/A</v>
      </c>
      <c r="Q24" s="54" t="e">
        <f>VLOOKUP(M24,順位調査!$M$6:$Q$45,5,FALSE)</f>
        <v>#N/A</v>
      </c>
      <c r="S24" s="37">
        <v>19</v>
      </c>
      <c r="T24" s="39" t="e">
        <f>VLOOKUP(S24,順位調査!$S$6:$W$45,2,FALSE)</f>
        <v>#N/A</v>
      </c>
      <c r="U24" s="39" t="e">
        <f>VLOOKUP(S24,順位調査!$S$6:$W$45,3,FALSE)</f>
        <v>#N/A</v>
      </c>
      <c r="V24" s="39" t="e">
        <f>VLOOKUP(S24,順位調査!$S$6:$W$45,4,FALSE)</f>
        <v>#N/A</v>
      </c>
      <c r="W24" s="54" t="e">
        <f>VLOOKUP(S24,順位調査!$S$6:$W$45,5,FALSE)</f>
        <v>#N/A</v>
      </c>
    </row>
    <row r="25" spans="1:23" s="38" customFormat="1" ht="16.5" customHeight="1" x14ac:dyDescent="0.15">
      <c r="A25" s="37">
        <v>20</v>
      </c>
      <c r="B25" s="39" t="str">
        <f>VLOOKUP(A25,順位調査!$A$6:$E$45,2,FALSE)</f>
        <v>齋藤　風花</v>
      </c>
      <c r="C25" s="39" t="str">
        <f>VLOOKUP(A25,順位調査!$A$6:$E$45,3,FALSE)</f>
        <v>サイトウ　フウカ</v>
      </c>
      <c r="D25" s="39" t="str">
        <f>VLOOKUP(A25,順位調査!$A$6:$E$45,4,FALSE)</f>
        <v>山形県</v>
      </c>
      <c r="E25" s="40">
        <f>VLOOKUP(A25,順位調査!$A$6:$E$45,5,FALSE)</f>
        <v>24.7</v>
      </c>
      <c r="G25" s="37">
        <v>20</v>
      </c>
      <c r="H25" s="39" t="str">
        <f>VLOOKUP(G25,順位調査!$G$6:$K$45,2,FALSE)</f>
        <v>黒須　神楽</v>
      </c>
      <c r="I25" s="39" t="str">
        <f>VLOOKUP(G25,順位調査!$G$6:$K$45,3,FALSE)</f>
        <v>クロス　カグラ</v>
      </c>
      <c r="J25" s="39" t="str">
        <f>VLOOKUP(G25,順位調査!$G$6:$K$45,4,FALSE)</f>
        <v>青森県</v>
      </c>
      <c r="K25" s="54">
        <f>VLOOKUP(G25,順位調査!$G$6:$K$45,5,FALSE)</f>
        <v>35.79</v>
      </c>
      <c r="M25" s="37">
        <v>20</v>
      </c>
      <c r="N25" s="39" t="e">
        <f>VLOOKUP(M25,順位調査!$M$6:$Q$45,2,FALSE)</f>
        <v>#N/A</v>
      </c>
      <c r="O25" s="39" t="e">
        <f>VLOOKUP(M25,順位調査!$M$6:$Q$45,3,FALSE)</f>
        <v>#N/A</v>
      </c>
      <c r="P25" s="39" t="e">
        <f>VLOOKUP(M25,順位調査!$M$6:$Q$45,4,FALSE)</f>
        <v>#N/A</v>
      </c>
      <c r="Q25" s="54" t="e">
        <f>VLOOKUP(M25,順位調査!$M$6:$Q$45,5,FALSE)</f>
        <v>#N/A</v>
      </c>
      <c r="S25" s="37">
        <v>20</v>
      </c>
      <c r="T25" s="39" t="e">
        <f>VLOOKUP(S25,順位調査!$S$6:$W$45,2,FALSE)</f>
        <v>#N/A</v>
      </c>
      <c r="U25" s="39" t="e">
        <f>VLOOKUP(S25,順位調査!$S$6:$W$45,3,FALSE)</f>
        <v>#N/A</v>
      </c>
      <c r="V25" s="39" t="e">
        <f>VLOOKUP(S25,順位調査!$S$6:$W$45,4,FALSE)</f>
        <v>#N/A</v>
      </c>
      <c r="W25" s="54" t="e">
        <f>VLOOKUP(S25,順位調査!$S$6:$W$45,5,FALSE)</f>
        <v>#N/A</v>
      </c>
    </row>
    <row r="26" spans="1:23" s="38" customFormat="1" ht="16.5" customHeight="1" x14ac:dyDescent="0.15">
      <c r="A26" s="37">
        <v>21</v>
      </c>
      <c r="B26" s="39" t="str">
        <f>VLOOKUP(A26,順位調査!$A$6:$E$45,2,FALSE)</f>
        <v>菅原　璃咲</v>
      </c>
      <c r="C26" s="39" t="str">
        <f>VLOOKUP(A26,順位調査!$A$6:$E$45,3,FALSE)</f>
        <v>スガワラ　リサ</v>
      </c>
      <c r="D26" s="39" t="str">
        <f>VLOOKUP(A26,順位調査!$A$6:$E$45,4,FALSE)</f>
        <v>秋田県</v>
      </c>
      <c r="E26" s="40">
        <f>VLOOKUP(A26,順位調査!$A$6:$E$45,5,FALSE)</f>
        <v>24.4</v>
      </c>
      <c r="G26" s="37">
        <v>21</v>
      </c>
      <c r="H26" s="39" t="str">
        <f>VLOOKUP(G26,順位調査!$G$6:$K$45,2,FALSE)</f>
        <v>工藤　未生</v>
      </c>
      <c r="I26" s="39" t="str">
        <f>VLOOKUP(G26,順位調査!$G$6:$K$45,3,FALSE)</f>
        <v>クドウ　ミオ</v>
      </c>
      <c r="J26" s="39" t="str">
        <f>VLOOKUP(G26,順位調査!$G$6:$K$45,4,FALSE)</f>
        <v>福島県</v>
      </c>
      <c r="K26" s="54">
        <f>VLOOKUP(G26,順位調査!$G$6:$K$45,5,FALSE)</f>
        <v>35.590000000000003</v>
      </c>
      <c r="M26" s="37">
        <v>21</v>
      </c>
      <c r="N26" s="39" t="e">
        <f>VLOOKUP(M26,順位調査!$M$6:$Q$45,2,FALSE)</f>
        <v>#N/A</v>
      </c>
      <c r="O26" s="39" t="e">
        <f>VLOOKUP(M26,順位調査!$M$6:$Q$45,3,FALSE)</f>
        <v>#N/A</v>
      </c>
      <c r="P26" s="39" t="e">
        <f>VLOOKUP(M26,順位調査!$M$6:$Q$45,4,FALSE)</f>
        <v>#N/A</v>
      </c>
      <c r="Q26" s="54" t="e">
        <f>VLOOKUP(M26,順位調査!$M$6:$Q$45,5,FALSE)</f>
        <v>#N/A</v>
      </c>
      <c r="S26" s="37">
        <v>21</v>
      </c>
      <c r="T26" s="39" t="e">
        <f>VLOOKUP(S26,順位調査!$S$6:$W$45,2,FALSE)</f>
        <v>#N/A</v>
      </c>
      <c r="U26" s="39" t="e">
        <f>VLOOKUP(S26,順位調査!$S$6:$W$45,3,FALSE)</f>
        <v>#N/A</v>
      </c>
      <c r="V26" s="39" t="e">
        <f>VLOOKUP(S26,順位調査!$S$6:$W$45,4,FALSE)</f>
        <v>#N/A</v>
      </c>
      <c r="W26" s="54" t="e">
        <f>VLOOKUP(S26,順位調査!$S$6:$W$45,5,FALSE)</f>
        <v>#N/A</v>
      </c>
    </row>
    <row r="27" spans="1:23" s="38" customFormat="1" ht="16.5" customHeight="1" x14ac:dyDescent="0.15">
      <c r="A27" s="37">
        <v>22</v>
      </c>
      <c r="B27" s="39" t="str">
        <f>VLOOKUP(A27,順位調査!$A$6:$E$45,2,FALSE)</f>
        <v>新田　真央</v>
      </c>
      <c r="C27" s="39" t="str">
        <f>VLOOKUP(A27,順位調査!$A$6:$E$45,3,FALSE)</f>
        <v>ニッタ　マヒロ</v>
      </c>
      <c r="D27" s="39" t="str">
        <f>VLOOKUP(A27,順位調査!$A$6:$E$45,4,FALSE)</f>
        <v>宮城県</v>
      </c>
      <c r="E27" s="40">
        <f>VLOOKUP(A27,順位調査!$A$6:$E$45,5,FALSE)</f>
        <v>24.4</v>
      </c>
      <c r="G27" s="37">
        <v>22</v>
      </c>
      <c r="H27" s="39" t="str">
        <f>VLOOKUP(G27,順位調査!$G$6:$K$45,2,FALSE)</f>
        <v>竹内　梨桜</v>
      </c>
      <c r="I27" s="39" t="str">
        <f>VLOOKUP(G27,順位調査!$G$6:$K$45,3,FALSE)</f>
        <v>タケウチ　リオ</v>
      </c>
      <c r="J27" s="39" t="str">
        <f>VLOOKUP(G27,順位調査!$G$6:$K$45,4,FALSE)</f>
        <v>青森県</v>
      </c>
      <c r="K27" s="54">
        <f>VLOOKUP(G27,順位調査!$G$6:$K$45,5,FALSE)</f>
        <v>35.590000000000003</v>
      </c>
      <c r="M27" s="37">
        <v>22</v>
      </c>
      <c r="N27" s="39" t="e">
        <f>VLOOKUP(M27,順位調査!$M$6:$Q$45,2,FALSE)</f>
        <v>#N/A</v>
      </c>
      <c r="O27" s="39" t="e">
        <f>VLOOKUP(M27,順位調査!$M$6:$Q$45,3,FALSE)</f>
        <v>#N/A</v>
      </c>
      <c r="P27" s="39" t="e">
        <f>VLOOKUP(M27,順位調査!$M$6:$Q$45,4,FALSE)</f>
        <v>#N/A</v>
      </c>
      <c r="Q27" s="54" t="e">
        <f>VLOOKUP(M27,順位調査!$M$6:$Q$45,5,FALSE)</f>
        <v>#N/A</v>
      </c>
      <c r="S27" s="37">
        <v>22</v>
      </c>
      <c r="T27" s="39" t="e">
        <f>VLOOKUP(S27,順位調査!$S$6:$W$45,2,FALSE)</f>
        <v>#N/A</v>
      </c>
      <c r="U27" s="39" t="e">
        <f>VLOOKUP(S27,順位調査!$S$6:$W$45,3,FALSE)</f>
        <v>#N/A</v>
      </c>
      <c r="V27" s="39" t="e">
        <f>VLOOKUP(S27,順位調査!$S$6:$W$45,4,FALSE)</f>
        <v>#N/A</v>
      </c>
      <c r="W27" s="54" t="e">
        <f>VLOOKUP(S27,順位調査!$S$6:$W$45,5,FALSE)</f>
        <v>#N/A</v>
      </c>
    </row>
    <row r="28" spans="1:23" s="38" customFormat="1" ht="16.5" customHeight="1" x14ac:dyDescent="0.15">
      <c r="A28" s="37">
        <v>23</v>
      </c>
      <c r="B28" s="39" t="str">
        <f>VLOOKUP(A28,順位調査!$A$6:$E$45,2,FALSE)</f>
        <v>尾山　怜郁</v>
      </c>
      <c r="C28" s="39" t="str">
        <f>VLOOKUP(A28,順位調査!$A$6:$E$45,3,FALSE)</f>
        <v>オヤマ　レイ</v>
      </c>
      <c r="D28" s="39" t="str">
        <f>VLOOKUP(A28,順位調査!$A$6:$E$45,4,FALSE)</f>
        <v>秋田県</v>
      </c>
      <c r="E28" s="40">
        <f>VLOOKUP(A28,順位調査!$A$6:$E$45,5,FALSE)</f>
        <v>24.1</v>
      </c>
      <c r="G28" s="37">
        <v>23</v>
      </c>
      <c r="H28" s="39" t="str">
        <f>VLOOKUP(G28,順位調査!$G$6:$K$45,2,FALSE)</f>
        <v>岩渕　やよい</v>
      </c>
      <c r="I28" s="39" t="str">
        <f>VLOOKUP(G28,順位調査!$G$6:$K$45,3,FALSE)</f>
        <v>イワブチ　ヤヨイ</v>
      </c>
      <c r="J28" s="39" t="str">
        <f>VLOOKUP(G28,順位調査!$G$6:$K$45,4,FALSE)</f>
        <v>宮城県</v>
      </c>
      <c r="K28" s="54">
        <f>VLOOKUP(G28,順位調査!$G$6:$K$45,5,FALSE)</f>
        <v>35.450000000000003</v>
      </c>
      <c r="M28" s="37">
        <v>23</v>
      </c>
      <c r="N28" s="39" t="e">
        <f>VLOOKUP(M28,順位調査!$M$6:$Q$45,2,FALSE)</f>
        <v>#N/A</v>
      </c>
      <c r="O28" s="39" t="e">
        <f>VLOOKUP(M28,順位調査!$M$6:$Q$45,3,FALSE)</f>
        <v>#N/A</v>
      </c>
      <c r="P28" s="39" t="e">
        <f>VLOOKUP(M28,順位調査!$M$6:$Q$45,4,FALSE)</f>
        <v>#N/A</v>
      </c>
      <c r="Q28" s="54" t="e">
        <f>VLOOKUP(M28,順位調査!$M$6:$Q$45,5,FALSE)</f>
        <v>#N/A</v>
      </c>
      <c r="S28" s="37">
        <v>23</v>
      </c>
      <c r="T28" s="39" t="e">
        <f>VLOOKUP(S28,順位調査!$S$6:$W$45,2,FALSE)</f>
        <v>#N/A</v>
      </c>
      <c r="U28" s="39" t="e">
        <f>VLOOKUP(S28,順位調査!$S$6:$W$45,3,FALSE)</f>
        <v>#N/A</v>
      </c>
      <c r="V28" s="39" t="e">
        <f>VLOOKUP(S28,順位調査!$S$6:$W$45,4,FALSE)</f>
        <v>#N/A</v>
      </c>
      <c r="W28" s="54" t="e">
        <f>VLOOKUP(S28,順位調査!$S$6:$W$45,5,FALSE)</f>
        <v>#N/A</v>
      </c>
    </row>
    <row r="29" spans="1:23" s="38" customFormat="1" ht="16.5" customHeight="1" x14ac:dyDescent="0.15">
      <c r="A29" s="37">
        <v>24</v>
      </c>
      <c r="B29" s="39" t="str">
        <f>VLOOKUP(A29,順位調査!$A$6:$E$45,2,FALSE)</f>
        <v>米澤　澄生子</v>
      </c>
      <c r="C29" s="39" t="str">
        <f>VLOOKUP(A29,順位調査!$A$6:$E$45,3,FALSE)</f>
        <v>ヨネザワ　トウコ</v>
      </c>
      <c r="D29" s="39" t="str">
        <f>VLOOKUP(A29,順位調査!$A$6:$E$45,4,FALSE)</f>
        <v>秋田県</v>
      </c>
      <c r="E29" s="40">
        <f>VLOOKUP(A29,順位調査!$A$6:$E$45,5,FALSE)</f>
        <v>23.15</v>
      </c>
      <c r="G29" s="37">
        <v>24</v>
      </c>
      <c r="H29" s="39" t="str">
        <f>VLOOKUP(G29,順位調査!$G$6:$K$45,2,FALSE)</f>
        <v>奈良　秋花</v>
      </c>
      <c r="I29" s="39" t="str">
        <f>VLOOKUP(G29,順位調査!$G$6:$K$45,3,FALSE)</f>
        <v>ナラ　アイカ</v>
      </c>
      <c r="J29" s="39" t="str">
        <f>VLOOKUP(G29,順位調査!$G$6:$K$45,4,FALSE)</f>
        <v>秋田県</v>
      </c>
      <c r="K29" s="54">
        <f>VLOOKUP(G29,順位調査!$G$6:$K$45,5,FALSE)</f>
        <v>35.21</v>
      </c>
      <c r="M29" s="37">
        <v>24</v>
      </c>
      <c r="N29" s="39" t="e">
        <f>VLOOKUP(M29,順位調査!$M$6:$Q$45,2,FALSE)</f>
        <v>#N/A</v>
      </c>
      <c r="O29" s="39" t="e">
        <f>VLOOKUP(M29,順位調査!$M$6:$Q$45,3,FALSE)</f>
        <v>#N/A</v>
      </c>
      <c r="P29" s="39" t="e">
        <f>VLOOKUP(M29,順位調査!$M$6:$Q$45,4,FALSE)</f>
        <v>#N/A</v>
      </c>
      <c r="Q29" s="54" t="e">
        <f>VLOOKUP(M29,順位調査!$M$6:$Q$45,5,FALSE)</f>
        <v>#N/A</v>
      </c>
      <c r="S29" s="37">
        <v>24</v>
      </c>
      <c r="T29" s="39" t="e">
        <f>VLOOKUP(S29,順位調査!$S$6:$W$45,2,FALSE)</f>
        <v>#N/A</v>
      </c>
      <c r="U29" s="39" t="e">
        <f>VLOOKUP(S29,順位調査!$S$6:$W$45,3,FALSE)</f>
        <v>#N/A</v>
      </c>
      <c r="V29" s="39" t="e">
        <f>VLOOKUP(S29,順位調査!$S$6:$W$45,4,FALSE)</f>
        <v>#N/A</v>
      </c>
      <c r="W29" s="54" t="e">
        <f>VLOOKUP(S29,順位調査!$S$6:$W$45,5,FALSE)</f>
        <v>#N/A</v>
      </c>
    </row>
    <row r="30" spans="1:23" s="38" customFormat="1" ht="16.5" customHeight="1" x14ac:dyDescent="0.15">
      <c r="A30" s="37">
        <v>25</v>
      </c>
      <c r="B30" s="39" t="str">
        <f>VLOOKUP(A30,順位調査!$A$6:$E$45,2,FALSE)</f>
        <v>鈴木　穂香</v>
      </c>
      <c r="C30" s="39" t="str">
        <f>VLOOKUP(A30,順位調査!$A$6:$E$45,3,FALSE)</f>
        <v>スズキ　ホノカ</v>
      </c>
      <c r="D30" s="39" t="str">
        <f>VLOOKUP(A30,順位調査!$A$6:$E$45,4,FALSE)</f>
        <v>山形県</v>
      </c>
      <c r="E30" s="40">
        <f>VLOOKUP(A30,順位調査!$A$6:$E$45,5,FALSE)</f>
        <v>22.5</v>
      </c>
      <c r="G30" s="37">
        <v>25</v>
      </c>
      <c r="H30" s="39" t="str">
        <f>VLOOKUP(G30,順位調査!$G$6:$K$45,2,FALSE)</f>
        <v>高田　莉碧</v>
      </c>
      <c r="I30" s="39" t="str">
        <f>VLOOKUP(G30,順位調査!$G$6:$K$45,3,FALSE)</f>
        <v>タカダ　リア</v>
      </c>
      <c r="J30" s="39" t="str">
        <f>VLOOKUP(G30,順位調査!$G$6:$K$45,4,FALSE)</f>
        <v>青森県</v>
      </c>
      <c r="K30" s="54">
        <f>VLOOKUP(G30,順位調査!$G$6:$K$45,5,FALSE)</f>
        <v>34.840000000000003</v>
      </c>
      <c r="M30" s="37">
        <v>25</v>
      </c>
      <c r="N30" s="39" t="e">
        <f>VLOOKUP(M30,順位調査!$M$6:$Q$45,2,FALSE)</f>
        <v>#N/A</v>
      </c>
      <c r="O30" s="39" t="e">
        <f>VLOOKUP(M30,順位調査!$M$6:$Q$45,3,FALSE)</f>
        <v>#N/A</v>
      </c>
      <c r="P30" s="39" t="e">
        <f>VLOOKUP(M30,順位調査!$M$6:$Q$45,4,FALSE)</f>
        <v>#N/A</v>
      </c>
      <c r="Q30" s="54" t="e">
        <f>VLOOKUP(M30,順位調査!$M$6:$Q$45,5,FALSE)</f>
        <v>#N/A</v>
      </c>
      <c r="S30" s="37">
        <v>25</v>
      </c>
      <c r="T30" s="39" t="e">
        <f>VLOOKUP(S30,順位調査!$S$6:$W$45,2,FALSE)</f>
        <v>#N/A</v>
      </c>
      <c r="U30" s="39" t="e">
        <f>VLOOKUP(S30,順位調査!$S$6:$W$45,3,FALSE)</f>
        <v>#N/A</v>
      </c>
      <c r="V30" s="39" t="e">
        <f>VLOOKUP(S30,順位調査!$S$6:$W$45,4,FALSE)</f>
        <v>#N/A</v>
      </c>
      <c r="W30" s="54" t="e">
        <f>VLOOKUP(S30,順位調査!$S$6:$W$45,5,FALSE)</f>
        <v>#N/A</v>
      </c>
    </row>
    <row r="31" spans="1:23" s="38" customFormat="1" ht="16.5" customHeight="1" x14ac:dyDescent="0.15">
      <c r="A31" s="37">
        <v>26</v>
      </c>
      <c r="B31" s="39" t="e">
        <f>VLOOKUP(A31,順位調査!$A$6:$E$45,2,FALSE)</f>
        <v>#N/A</v>
      </c>
      <c r="C31" s="39" t="e">
        <f>VLOOKUP(A31,順位調査!$A$6:$E$45,3,FALSE)</f>
        <v>#N/A</v>
      </c>
      <c r="D31" s="39" t="e">
        <f>VLOOKUP(A31,順位調査!$A$6:$E$45,4,FALSE)</f>
        <v>#N/A</v>
      </c>
      <c r="E31" s="40" t="e">
        <f>VLOOKUP(A31,順位調査!$A$6:$E$45,5,FALSE)</f>
        <v>#N/A</v>
      </c>
      <c r="G31" s="37">
        <v>26</v>
      </c>
      <c r="H31" s="39" t="str">
        <f>VLOOKUP(G31,順位調査!$G$6:$K$45,2,FALSE)</f>
        <v>織田　詩咲</v>
      </c>
      <c r="I31" s="39" t="str">
        <f>VLOOKUP(G31,順位調査!$G$6:$K$45,3,FALSE)</f>
        <v>オダ　シサキ</v>
      </c>
      <c r="J31" s="39" t="str">
        <f>VLOOKUP(G31,順位調査!$G$6:$K$45,4,FALSE)</f>
        <v>福島県</v>
      </c>
      <c r="K31" s="54">
        <f>VLOOKUP(G31,順位調査!$G$6:$K$45,5,FALSE)</f>
        <v>34.590000000000003</v>
      </c>
      <c r="M31" s="37">
        <v>26</v>
      </c>
      <c r="N31" s="39" t="e">
        <f>VLOOKUP(M31,順位調査!$M$6:$Q$45,2,FALSE)</f>
        <v>#N/A</v>
      </c>
      <c r="O31" s="39" t="e">
        <f>VLOOKUP(M31,順位調査!$M$6:$Q$45,3,FALSE)</f>
        <v>#N/A</v>
      </c>
      <c r="P31" s="39" t="e">
        <f>VLOOKUP(M31,順位調査!$M$6:$Q$45,4,FALSE)</f>
        <v>#N/A</v>
      </c>
      <c r="Q31" s="54" t="e">
        <f>VLOOKUP(M31,順位調査!$M$6:$Q$45,5,FALSE)</f>
        <v>#N/A</v>
      </c>
      <c r="S31" s="37">
        <v>26</v>
      </c>
      <c r="T31" s="39" t="e">
        <f>VLOOKUP(S31,順位調査!$S$6:$W$45,2,FALSE)</f>
        <v>#N/A</v>
      </c>
      <c r="U31" s="39" t="e">
        <f>VLOOKUP(S31,順位調査!$S$6:$W$45,3,FALSE)</f>
        <v>#N/A</v>
      </c>
      <c r="V31" s="39" t="e">
        <f>VLOOKUP(S31,順位調査!$S$6:$W$45,4,FALSE)</f>
        <v>#N/A</v>
      </c>
      <c r="W31" s="54" t="e">
        <f>VLOOKUP(S31,順位調査!$S$6:$W$45,5,FALSE)</f>
        <v>#N/A</v>
      </c>
    </row>
    <row r="32" spans="1:23" s="38" customFormat="1" ht="16.5" customHeight="1" x14ac:dyDescent="0.15">
      <c r="A32" s="37">
        <v>27</v>
      </c>
      <c r="B32" s="39" t="e">
        <f>VLOOKUP(A32,順位調査!$A$6:$E$45,2,FALSE)</f>
        <v>#N/A</v>
      </c>
      <c r="C32" s="39" t="e">
        <f>VLOOKUP(A32,順位調査!$A$6:$E$45,3,FALSE)</f>
        <v>#N/A</v>
      </c>
      <c r="D32" s="39" t="e">
        <f>VLOOKUP(A32,順位調査!$A$6:$E$45,4,FALSE)</f>
        <v>#N/A</v>
      </c>
      <c r="E32" s="40" t="e">
        <f>VLOOKUP(A32,順位調査!$A$6:$E$45,5,FALSE)</f>
        <v>#N/A</v>
      </c>
      <c r="G32" s="37">
        <v>27</v>
      </c>
      <c r="H32" s="39" t="str">
        <f>VLOOKUP(G32,順位調査!$G$6:$K$45,2,FALSE)</f>
        <v>秋山　寧音</v>
      </c>
      <c r="I32" s="39" t="str">
        <f>VLOOKUP(G32,順位調査!$G$6:$K$45,3,FALSE)</f>
        <v>アキヤマ　ネネ</v>
      </c>
      <c r="J32" s="39" t="str">
        <f>VLOOKUP(G32,順位調査!$G$6:$K$45,4,FALSE)</f>
        <v>福島県</v>
      </c>
      <c r="K32" s="54">
        <f>VLOOKUP(G32,順位調査!$G$6:$K$45,5,FALSE)</f>
        <v>34.299999999999997</v>
      </c>
      <c r="M32" s="37">
        <v>27</v>
      </c>
      <c r="N32" s="39" t="e">
        <f>VLOOKUP(M32,順位調査!$M$6:$Q$45,2,FALSE)</f>
        <v>#N/A</v>
      </c>
      <c r="O32" s="39" t="e">
        <f>VLOOKUP(M32,順位調査!$M$6:$Q$45,3,FALSE)</f>
        <v>#N/A</v>
      </c>
      <c r="P32" s="39" t="e">
        <f>VLOOKUP(M32,順位調査!$M$6:$Q$45,4,FALSE)</f>
        <v>#N/A</v>
      </c>
      <c r="Q32" s="54" t="e">
        <f>VLOOKUP(M32,順位調査!$M$6:$Q$45,5,FALSE)</f>
        <v>#N/A</v>
      </c>
      <c r="S32" s="37">
        <v>27</v>
      </c>
      <c r="T32" s="39" t="e">
        <f>VLOOKUP(S32,順位調査!$S$6:$W$45,2,FALSE)</f>
        <v>#N/A</v>
      </c>
      <c r="U32" s="39" t="e">
        <f>VLOOKUP(S32,順位調査!$S$6:$W$45,3,FALSE)</f>
        <v>#N/A</v>
      </c>
      <c r="V32" s="39" t="e">
        <f>VLOOKUP(S32,順位調査!$S$6:$W$45,4,FALSE)</f>
        <v>#N/A</v>
      </c>
      <c r="W32" s="54" t="e">
        <f>VLOOKUP(S32,順位調査!$S$6:$W$45,5,FALSE)</f>
        <v>#N/A</v>
      </c>
    </row>
    <row r="33" spans="1:23" s="38" customFormat="1" ht="16.5" customHeight="1" x14ac:dyDescent="0.15">
      <c r="A33" s="37">
        <v>28</v>
      </c>
      <c r="B33" s="39" t="e">
        <f>VLOOKUP(A33,順位調査!$A$6:$E$45,2,FALSE)</f>
        <v>#N/A</v>
      </c>
      <c r="C33" s="39" t="e">
        <f>VLOOKUP(A33,順位調査!$A$6:$E$45,3,FALSE)</f>
        <v>#N/A</v>
      </c>
      <c r="D33" s="39" t="e">
        <f>VLOOKUP(A33,順位調査!$A$6:$E$45,4,FALSE)</f>
        <v>#N/A</v>
      </c>
      <c r="E33" s="40" t="e">
        <f>VLOOKUP(A33,順位調査!$A$6:$E$45,5,FALSE)</f>
        <v>#N/A</v>
      </c>
      <c r="G33" s="37">
        <v>28</v>
      </c>
      <c r="H33" s="39" t="str">
        <f>VLOOKUP(G33,順位調査!$G$6:$K$45,2,FALSE)</f>
        <v>滝田　柚衣</v>
      </c>
      <c r="I33" s="39" t="str">
        <f>VLOOKUP(G33,順位調査!$G$6:$K$45,3,FALSE)</f>
        <v>タキタ　ユイ</v>
      </c>
      <c r="J33" s="39" t="str">
        <f>VLOOKUP(G33,順位調査!$G$6:$K$45,4,FALSE)</f>
        <v>福島県</v>
      </c>
      <c r="K33" s="54">
        <f>VLOOKUP(G33,順位調査!$G$6:$K$45,5,FALSE)</f>
        <v>34.130000000000003</v>
      </c>
      <c r="M33" s="37">
        <v>28</v>
      </c>
      <c r="N33" s="39" t="e">
        <f>VLOOKUP(M33,順位調査!$M$6:$Q$45,2,FALSE)</f>
        <v>#N/A</v>
      </c>
      <c r="O33" s="39" t="e">
        <f>VLOOKUP(M33,順位調査!$M$6:$Q$45,3,FALSE)</f>
        <v>#N/A</v>
      </c>
      <c r="P33" s="39" t="e">
        <f>VLOOKUP(M33,順位調査!$M$6:$Q$45,4,FALSE)</f>
        <v>#N/A</v>
      </c>
      <c r="Q33" s="54" t="e">
        <f>VLOOKUP(M33,順位調査!$M$6:$Q$45,5,FALSE)</f>
        <v>#N/A</v>
      </c>
      <c r="S33" s="37">
        <v>28</v>
      </c>
      <c r="T33" s="39" t="e">
        <f>VLOOKUP(S33,順位調査!$S$6:$W$45,2,FALSE)</f>
        <v>#N/A</v>
      </c>
      <c r="U33" s="39" t="e">
        <f>VLOOKUP(S33,順位調査!$S$6:$W$45,3,FALSE)</f>
        <v>#N/A</v>
      </c>
      <c r="V33" s="39" t="e">
        <f>VLOOKUP(S33,順位調査!$S$6:$W$45,4,FALSE)</f>
        <v>#N/A</v>
      </c>
      <c r="W33" s="54" t="e">
        <f>VLOOKUP(S33,順位調査!$S$6:$W$45,5,FALSE)</f>
        <v>#N/A</v>
      </c>
    </row>
    <row r="34" spans="1:23" s="38" customFormat="1" ht="16.5" customHeight="1" x14ac:dyDescent="0.15">
      <c r="A34" s="37">
        <v>29</v>
      </c>
      <c r="B34" s="39" t="e">
        <f>VLOOKUP(A34,順位調査!$A$6:$E$45,2,FALSE)</f>
        <v>#N/A</v>
      </c>
      <c r="C34" s="39" t="e">
        <f>VLOOKUP(A34,順位調査!$A$6:$E$45,3,FALSE)</f>
        <v>#N/A</v>
      </c>
      <c r="D34" s="39" t="e">
        <f>VLOOKUP(A34,順位調査!$A$6:$E$45,4,FALSE)</f>
        <v>#N/A</v>
      </c>
      <c r="E34" s="40" t="e">
        <f>VLOOKUP(A34,順位調査!$A$6:$E$45,5,FALSE)</f>
        <v>#N/A</v>
      </c>
      <c r="G34" s="37">
        <v>29</v>
      </c>
      <c r="H34" s="39" t="str">
        <f>VLOOKUP(G34,順位調査!$G$6:$K$45,2,FALSE)</f>
        <v>小川　羽奏</v>
      </c>
      <c r="I34" s="39" t="str">
        <f>VLOOKUP(G34,順位調査!$G$6:$K$45,3,FALSE)</f>
        <v>オガワ　ワカナ</v>
      </c>
      <c r="J34" s="39" t="str">
        <f>VLOOKUP(G34,順位調査!$G$6:$K$45,4,FALSE)</f>
        <v>福島県</v>
      </c>
      <c r="K34" s="54">
        <f>VLOOKUP(G34,順位調査!$G$6:$K$45,5,FALSE)</f>
        <v>34.04</v>
      </c>
      <c r="M34" s="37">
        <v>29</v>
      </c>
      <c r="N34" s="39" t="e">
        <f>VLOOKUP(M34,順位調査!$M$6:$Q$45,2,FALSE)</f>
        <v>#N/A</v>
      </c>
      <c r="O34" s="39" t="e">
        <f>VLOOKUP(M34,順位調査!$M$6:$Q$45,3,FALSE)</f>
        <v>#N/A</v>
      </c>
      <c r="P34" s="39" t="e">
        <f>VLOOKUP(M34,順位調査!$M$6:$Q$45,4,FALSE)</f>
        <v>#N/A</v>
      </c>
      <c r="Q34" s="54" t="e">
        <f>VLOOKUP(M34,順位調査!$M$6:$Q$45,5,FALSE)</f>
        <v>#N/A</v>
      </c>
      <c r="S34" s="37">
        <v>29</v>
      </c>
      <c r="T34" s="39" t="e">
        <f>VLOOKUP(S34,順位調査!$S$6:$W$45,2,FALSE)</f>
        <v>#N/A</v>
      </c>
      <c r="U34" s="39" t="e">
        <f>VLOOKUP(S34,順位調査!$S$6:$W$45,3,FALSE)</f>
        <v>#N/A</v>
      </c>
      <c r="V34" s="39" t="e">
        <f>VLOOKUP(S34,順位調査!$S$6:$W$45,4,FALSE)</f>
        <v>#N/A</v>
      </c>
      <c r="W34" s="54" t="e">
        <f>VLOOKUP(S34,順位調査!$S$6:$W$45,5,FALSE)</f>
        <v>#N/A</v>
      </c>
    </row>
    <row r="35" spans="1:23" s="38" customFormat="1" ht="16.5" customHeight="1" x14ac:dyDescent="0.15">
      <c r="A35" s="37">
        <v>30</v>
      </c>
      <c r="B35" s="39" t="e">
        <f>VLOOKUP(A35,順位調査!$A$6:$E$45,2,FALSE)</f>
        <v>#N/A</v>
      </c>
      <c r="C35" s="39" t="e">
        <f>VLOOKUP(A35,順位調査!$A$6:$E$45,3,FALSE)</f>
        <v>#N/A</v>
      </c>
      <c r="D35" s="39" t="e">
        <f>VLOOKUP(A35,順位調査!$A$6:$E$45,4,FALSE)</f>
        <v>#N/A</v>
      </c>
      <c r="E35" s="40" t="e">
        <f>VLOOKUP(A35,順位調査!$A$6:$E$45,5,FALSE)</f>
        <v>#N/A</v>
      </c>
      <c r="G35" s="37">
        <v>30</v>
      </c>
      <c r="H35" s="39" t="str">
        <f>VLOOKUP(G35,順位調査!$G$6:$K$45,2,FALSE)</f>
        <v>舘澤　杏香</v>
      </c>
      <c r="I35" s="39" t="str">
        <f>VLOOKUP(G35,順位調査!$G$6:$K$45,3,FALSE)</f>
        <v>タテサワキョウカ</v>
      </c>
      <c r="J35" s="39" t="str">
        <f>VLOOKUP(G35,順位調査!$G$6:$K$45,4,FALSE)</f>
        <v>宮城県</v>
      </c>
      <c r="K35" s="54">
        <f>VLOOKUP(G35,順位調査!$G$6:$K$45,5,FALSE)</f>
        <v>33.85</v>
      </c>
      <c r="M35" s="37">
        <v>30</v>
      </c>
      <c r="N35" s="39" t="e">
        <f>VLOOKUP(M35,順位調査!$M$6:$Q$45,2,FALSE)</f>
        <v>#N/A</v>
      </c>
      <c r="O35" s="39" t="e">
        <f>VLOOKUP(M35,順位調査!$M$6:$Q$45,3,FALSE)</f>
        <v>#N/A</v>
      </c>
      <c r="P35" s="39" t="e">
        <f>VLOOKUP(M35,順位調査!$M$6:$Q$45,4,FALSE)</f>
        <v>#N/A</v>
      </c>
      <c r="Q35" s="54" t="e">
        <f>VLOOKUP(M35,順位調査!$M$6:$Q$45,5,FALSE)</f>
        <v>#N/A</v>
      </c>
      <c r="S35" s="37">
        <v>30</v>
      </c>
      <c r="T35" s="39" t="e">
        <f>VLOOKUP(S35,順位調査!$S$6:$W$45,2,FALSE)</f>
        <v>#N/A</v>
      </c>
      <c r="U35" s="39" t="e">
        <f>VLOOKUP(S35,順位調査!$S$6:$W$45,3,FALSE)</f>
        <v>#N/A</v>
      </c>
      <c r="V35" s="39" t="e">
        <f>VLOOKUP(S35,順位調査!$S$6:$W$45,4,FALSE)</f>
        <v>#N/A</v>
      </c>
      <c r="W35" s="54" t="e">
        <f>VLOOKUP(S35,順位調査!$S$6:$W$45,5,FALSE)</f>
        <v>#N/A</v>
      </c>
    </row>
    <row r="36" spans="1:23" s="38" customFormat="1" ht="16.5" customHeight="1" x14ac:dyDescent="0.15">
      <c r="A36" s="37">
        <v>31</v>
      </c>
      <c r="B36" s="39" t="e">
        <f>VLOOKUP(A36,順位調査!$A$6:$E$45,2,FALSE)</f>
        <v>#N/A</v>
      </c>
      <c r="C36" s="39" t="e">
        <f>VLOOKUP(A36,順位調査!$A$6:$E$45,3,FALSE)</f>
        <v>#N/A</v>
      </c>
      <c r="D36" s="39" t="e">
        <f>VLOOKUP(A36,順位調査!$A$6:$E$45,4,FALSE)</f>
        <v>#N/A</v>
      </c>
      <c r="E36" s="40" t="e">
        <f>VLOOKUP(A36,順位調査!$A$6:$E$45,5,FALSE)</f>
        <v>#N/A</v>
      </c>
      <c r="G36" s="37">
        <v>31</v>
      </c>
      <c r="H36" s="39" t="str">
        <f>VLOOKUP(G36,順位調査!$G$6:$K$45,2,FALSE)</f>
        <v>齋藤　瑠華</v>
      </c>
      <c r="I36" s="39" t="str">
        <f>VLOOKUP(G36,順位調査!$G$6:$K$45,3,FALSE)</f>
        <v>サイトウ　ルカ</v>
      </c>
      <c r="J36" s="39" t="str">
        <f>VLOOKUP(G36,順位調査!$G$6:$K$45,4,FALSE)</f>
        <v>宮城県</v>
      </c>
      <c r="K36" s="54">
        <f>VLOOKUP(G36,順位調査!$G$6:$K$45,5,FALSE)</f>
        <v>33.090000000000003</v>
      </c>
      <c r="M36" s="37">
        <v>31</v>
      </c>
      <c r="N36" s="39" t="e">
        <f>VLOOKUP(M36,順位調査!$M$6:$Q$45,2,FALSE)</f>
        <v>#N/A</v>
      </c>
      <c r="O36" s="39" t="e">
        <f>VLOOKUP(M36,順位調査!$M$6:$Q$45,3,FALSE)</f>
        <v>#N/A</v>
      </c>
      <c r="P36" s="39" t="e">
        <f>VLOOKUP(M36,順位調査!$M$6:$Q$45,4,FALSE)</f>
        <v>#N/A</v>
      </c>
      <c r="Q36" s="54" t="e">
        <f>VLOOKUP(M36,順位調査!$M$6:$Q$45,5,FALSE)</f>
        <v>#N/A</v>
      </c>
      <c r="S36" s="37">
        <v>31</v>
      </c>
      <c r="T36" s="39" t="e">
        <f>VLOOKUP(S36,順位調査!$S$6:$W$45,2,FALSE)</f>
        <v>#N/A</v>
      </c>
      <c r="U36" s="39" t="e">
        <f>VLOOKUP(S36,順位調査!$S$6:$W$45,3,FALSE)</f>
        <v>#N/A</v>
      </c>
      <c r="V36" s="39" t="e">
        <f>VLOOKUP(S36,順位調査!$S$6:$W$45,4,FALSE)</f>
        <v>#N/A</v>
      </c>
      <c r="W36" s="54" t="e">
        <f>VLOOKUP(S36,順位調査!$S$6:$W$45,5,FALSE)</f>
        <v>#N/A</v>
      </c>
    </row>
    <row r="37" spans="1:23" s="38" customFormat="1" ht="16.5" customHeight="1" x14ac:dyDescent="0.15">
      <c r="A37" s="37">
        <v>32</v>
      </c>
      <c r="B37" s="39" t="e">
        <f>VLOOKUP(A37,順位調査!$A$6:$E$45,2,FALSE)</f>
        <v>#N/A</v>
      </c>
      <c r="C37" s="39" t="e">
        <f>VLOOKUP(A37,順位調査!$A$6:$E$45,3,FALSE)</f>
        <v>#N/A</v>
      </c>
      <c r="D37" s="39" t="e">
        <f>VLOOKUP(A37,順位調査!$A$6:$E$45,4,FALSE)</f>
        <v>#N/A</v>
      </c>
      <c r="E37" s="40" t="e">
        <f>VLOOKUP(A37,順位調査!$A$6:$E$45,5,FALSE)</f>
        <v>#N/A</v>
      </c>
      <c r="G37" s="37">
        <v>32</v>
      </c>
      <c r="H37" s="39" t="str">
        <f>VLOOKUP(G37,順位調査!$G$6:$K$45,2,FALSE)</f>
        <v>山口　莉穂</v>
      </c>
      <c r="I37" s="39" t="str">
        <f>VLOOKUP(G37,順位調査!$G$6:$K$45,3,FALSE)</f>
        <v>ヤマグチ　リホ</v>
      </c>
      <c r="J37" s="39" t="str">
        <f>VLOOKUP(G37,順位調査!$G$6:$K$45,4,FALSE)</f>
        <v>山形県</v>
      </c>
      <c r="K37" s="54">
        <f>VLOOKUP(G37,順位調査!$G$6:$K$45,5,FALSE)</f>
        <v>7.23</v>
      </c>
      <c r="M37" s="37">
        <v>32</v>
      </c>
      <c r="N37" s="39" t="e">
        <f>VLOOKUP(M37,順位調査!$M$6:$Q$45,2,FALSE)</f>
        <v>#N/A</v>
      </c>
      <c r="O37" s="39" t="e">
        <f>VLOOKUP(M37,順位調査!$M$6:$Q$45,3,FALSE)</f>
        <v>#N/A</v>
      </c>
      <c r="P37" s="39" t="e">
        <f>VLOOKUP(M37,順位調査!$M$6:$Q$45,4,FALSE)</f>
        <v>#N/A</v>
      </c>
      <c r="Q37" s="54" t="e">
        <f>VLOOKUP(M37,順位調査!$M$6:$Q$45,5,FALSE)</f>
        <v>#N/A</v>
      </c>
      <c r="S37" s="37">
        <v>32</v>
      </c>
      <c r="T37" s="39" t="e">
        <f>VLOOKUP(S37,順位調査!$S$6:$W$45,2,FALSE)</f>
        <v>#N/A</v>
      </c>
      <c r="U37" s="39" t="e">
        <f>VLOOKUP(S37,順位調査!$S$6:$W$45,3,FALSE)</f>
        <v>#N/A</v>
      </c>
      <c r="V37" s="39" t="e">
        <f>VLOOKUP(S37,順位調査!$S$6:$W$45,4,FALSE)</f>
        <v>#N/A</v>
      </c>
      <c r="W37" s="54" t="e">
        <f>VLOOKUP(S37,順位調査!$S$6:$W$45,5,FALSE)</f>
        <v>#N/A</v>
      </c>
    </row>
    <row r="38" spans="1:23" s="38" customFormat="1" ht="16.5" customHeight="1" x14ac:dyDescent="0.15">
      <c r="A38" s="37">
        <v>33</v>
      </c>
      <c r="B38" s="39" t="e">
        <f>VLOOKUP(A38,順位調査!$A$6:$E$45,2,FALSE)</f>
        <v>#N/A</v>
      </c>
      <c r="C38" s="39" t="e">
        <f>VLOOKUP(A38,順位調査!$A$6:$E$45,3,FALSE)</f>
        <v>#N/A</v>
      </c>
      <c r="D38" s="39" t="e">
        <f>VLOOKUP(A38,順位調査!$A$6:$E$45,4,FALSE)</f>
        <v>#N/A</v>
      </c>
      <c r="E38" s="40" t="e">
        <f>VLOOKUP(A38,順位調査!$A$6:$E$45,5,FALSE)</f>
        <v>#N/A</v>
      </c>
      <c r="G38" s="37">
        <v>33</v>
      </c>
      <c r="H38" s="39" t="e">
        <f>VLOOKUP(G38,順位調査!$G$6:$K$45,2,FALSE)</f>
        <v>#N/A</v>
      </c>
      <c r="I38" s="39" t="e">
        <f>VLOOKUP(G38,順位調査!$G$6:$K$45,3,FALSE)</f>
        <v>#N/A</v>
      </c>
      <c r="J38" s="39" t="e">
        <f>VLOOKUP(G38,順位調査!$G$6:$K$45,4,FALSE)</f>
        <v>#N/A</v>
      </c>
      <c r="K38" s="54" t="e">
        <f>VLOOKUP(G38,順位調査!$G$6:$K$45,5,FALSE)</f>
        <v>#N/A</v>
      </c>
      <c r="M38" s="37">
        <v>33</v>
      </c>
      <c r="N38" s="39" t="e">
        <f>VLOOKUP(M38,順位調査!$M$6:$Q$45,2,FALSE)</f>
        <v>#N/A</v>
      </c>
      <c r="O38" s="39" t="e">
        <f>VLOOKUP(M38,順位調査!$M$6:$Q$45,3,FALSE)</f>
        <v>#N/A</v>
      </c>
      <c r="P38" s="39" t="e">
        <f>VLOOKUP(M38,順位調査!$M$6:$Q$45,4,FALSE)</f>
        <v>#N/A</v>
      </c>
      <c r="Q38" s="54" t="e">
        <f>VLOOKUP(M38,順位調査!$M$6:$Q$45,5,FALSE)</f>
        <v>#N/A</v>
      </c>
      <c r="S38" s="37">
        <v>33</v>
      </c>
      <c r="T38" s="39" t="e">
        <f>VLOOKUP(S38,順位調査!$S$6:$W$45,2,FALSE)</f>
        <v>#N/A</v>
      </c>
      <c r="U38" s="39" t="e">
        <f>VLOOKUP(S38,順位調査!$S$6:$W$45,3,FALSE)</f>
        <v>#N/A</v>
      </c>
      <c r="V38" s="39" t="e">
        <f>VLOOKUP(S38,順位調査!$S$6:$W$45,4,FALSE)</f>
        <v>#N/A</v>
      </c>
      <c r="W38" s="54" t="e">
        <f>VLOOKUP(S38,順位調査!$S$6:$W$45,5,FALSE)</f>
        <v>#N/A</v>
      </c>
    </row>
    <row r="39" spans="1:23" s="38" customFormat="1" ht="16.5" customHeight="1" x14ac:dyDescent="0.15">
      <c r="A39" s="37">
        <v>34</v>
      </c>
      <c r="B39" s="39" t="e">
        <f>VLOOKUP(A39,順位調査!$A$6:$E$45,2,FALSE)</f>
        <v>#N/A</v>
      </c>
      <c r="C39" s="39" t="e">
        <f>VLOOKUP(A39,順位調査!$A$6:$E$45,3,FALSE)</f>
        <v>#N/A</v>
      </c>
      <c r="D39" s="39" t="e">
        <f>VLOOKUP(A39,順位調査!$A$6:$E$45,4,FALSE)</f>
        <v>#N/A</v>
      </c>
      <c r="E39" s="40" t="e">
        <f>VLOOKUP(A39,順位調査!$A$6:$E$45,5,FALSE)</f>
        <v>#N/A</v>
      </c>
      <c r="G39" s="37">
        <v>34</v>
      </c>
      <c r="H39" s="39" t="e">
        <f>VLOOKUP(G39,順位調査!$G$6:$K$45,2,FALSE)</f>
        <v>#N/A</v>
      </c>
      <c r="I39" s="39" t="e">
        <f>VLOOKUP(G39,順位調査!$G$6:$K$45,3,FALSE)</f>
        <v>#N/A</v>
      </c>
      <c r="J39" s="39" t="e">
        <f>VLOOKUP(G39,順位調査!$G$6:$K$45,4,FALSE)</f>
        <v>#N/A</v>
      </c>
      <c r="K39" s="54" t="e">
        <f>VLOOKUP(G39,順位調査!$G$6:$K$45,5,FALSE)</f>
        <v>#N/A</v>
      </c>
      <c r="M39" s="37">
        <v>34</v>
      </c>
      <c r="N39" s="39" t="e">
        <f>VLOOKUP(M39,順位調査!$M$6:$Q$45,2,FALSE)</f>
        <v>#N/A</v>
      </c>
      <c r="O39" s="39" t="e">
        <f>VLOOKUP(M39,順位調査!$M$6:$Q$45,3,FALSE)</f>
        <v>#N/A</v>
      </c>
      <c r="P39" s="39" t="e">
        <f>VLOOKUP(M39,順位調査!$M$6:$Q$45,4,FALSE)</f>
        <v>#N/A</v>
      </c>
      <c r="Q39" s="54" t="e">
        <f>VLOOKUP(M39,順位調査!$M$6:$Q$45,5,FALSE)</f>
        <v>#N/A</v>
      </c>
      <c r="S39" s="37">
        <v>34</v>
      </c>
      <c r="T39" s="39" t="e">
        <f>VLOOKUP(S39,順位調査!$S$6:$W$45,2,FALSE)</f>
        <v>#N/A</v>
      </c>
      <c r="U39" s="39" t="e">
        <f>VLOOKUP(S39,順位調査!$S$6:$W$45,3,FALSE)</f>
        <v>#N/A</v>
      </c>
      <c r="V39" s="39" t="e">
        <f>VLOOKUP(S39,順位調査!$S$6:$W$45,4,FALSE)</f>
        <v>#N/A</v>
      </c>
      <c r="W39" s="54" t="e">
        <f>VLOOKUP(S39,順位調査!$S$6:$W$45,5,FALSE)</f>
        <v>#N/A</v>
      </c>
    </row>
    <row r="40" spans="1:23" s="38" customFormat="1" ht="16.5" customHeight="1" x14ac:dyDescent="0.15">
      <c r="A40" s="37">
        <v>35</v>
      </c>
      <c r="B40" s="39" t="e">
        <f>VLOOKUP(A40,順位調査!$A$6:$E$45,2,FALSE)</f>
        <v>#N/A</v>
      </c>
      <c r="C40" s="39" t="e">
        <f>VLOOKUP(A40,順位調査!$A$6:$E$45,3,FALSE)</f>
        <v>#N/A</v>
      </c>
      <c r="D40" s="39" t="e">
        <f>VLOOKUP(A40,順位調査!$A$6:$E$45,4,FALSE)</f>
        <v>#N/A</v>
      </c>
      <c r="E40" s="40" t="e">
        <f>VLOOKUP(A40,順位調査!$A$6:$E$45,5,FALSE)</f>
        <v>#N/A</v>
      </c>
      <c r="G40" s="37">
        <v>35</v>
      </c>
      <c r="H40" s="39" t="e">
        <f>VLOOKUP(G40,順位調査!$G$6:$K$45,2,FALSE)</f>
        <v>#N/A</v>
      </c>
      <c r="I40" s="39" t="e">
        <f>VLOOKUP(G40,順位調査!$G$6:$K$45,3,FALSE)</f>
        <v>#N/A</v>
      </c>
      <c r="J40" s="39" t="e">
        <f>VLOOKUP(G40,順位調査!$G$6:$K$45,4,FALSE)</f>
        <v>#N/A</v>
      </c>
      <c r="K40" s="54" t="e">
        <f>VLOOKUP(G40,順位調査!$G$6:$K$45,5,FALSE)</f>
        <v>#N/A</v>
      </c>
      <c r="M40" s="37">
        <v>35</v>
      </c>
      <c r="N40" s="39" t="e">
        <f>VLOOKUP(M40,順位調査!$M$6:$Q$45,2,FALSE)</f>
        <v>#N/A</v>
      </c>
      <c r="O40" s="39" t="e">
        <f>VLOOKUP(M40,順位調査!$M$6:$Q$45,3,FALSE)</f>
        <v>#N/A</v>
      </c>
      <c r="P40" s="39" t="e">
        <f>VLOOKUP(M40,順位調査!$M$6:$Q$45,4,FALSE)</f>
        <v>#N/A</v>
      </c>
      <c r="Q40" s="54" t="e">
        <f>VLOOKUP(M40,順位調査!$M$6:$Q$45,5,FALSE)</f>
        <v>#N/A</v>
      </c>
      <c r="S40" s="37">
        <v>35</v>
      </c>
      <c r="T40" s="39" t="e">
        <f>VLOOKUP(S40,順位調査!$S$6:$W$45,2,FALSE)</f>
        <v>#N/A</v>
      </c>
      <c r="U40" s="39" t="e">
        <f>VLOOKUP(S40,順位調査!$S$6:$W$45,3,FALSE)</f>
        <v>#N/A</v>
      </c>
      <c r="V40" s="39" t="e">
        <f>VLOOKUP(S40,順位調査!$S$6:$W$45,4,FALSE)</f>
        <v>#N/A</v>
      </c>
      <c r="W40" s="54" t="e">
        <f>VLOOKUP(S40,順位調査!$S$6:$W$45,5,FALSE)</f>
        <v>#N/A</v>
      </c>
    </row>
    <row r="41" spans="1:23" s="38" customFormat="1" ht="16.5" customHeight="1" x14ac:dyDescent="0.15">
      <c r="A41" s="37">
        <v>36</v>
      </c>
      <c r="B41" s="39" t="e">
        <f>VLOOKUP(A41,順位調査!$A$6:$E$45,2,FALSE)</f>
        <v>#N/A</v>
      </c>
      <c r="C41" s="39" t="e">
        <f>VLOOKUP(A41,順位調査!$A$6:$E$45,3,FALSE)</f>
        <v>#N/A</v>
      </c>
      <c r="D41" s="39" t="e">
        <f>VLOOKUP(A41,順位調査!$A$6:$E$45,4,FALSE)</f>
        <v>#N/A</v>
      </c>
      <c r="E41" s="40" t="e">
        <f>VLOOKUP(A41,順位調査!$A$6:$E$45,5,FALSE)</f>
        <v>#N/A</v>
      </c>
      <c r="G41" s="37">
        <v>36</v>
      </c>
      <c r="H41" s="39" t="e">
        <f>VLOOKUP(G41,順位調査!$G$6:$K$45,2,FALSE)</f>
        <v>#N/A</v>
      </c>
      <c r="I41" s="39" t="e">
        <f>VLOOKUP(G41,順位調査!$G$6:$K$45,3,FALSE)</f>
        <v>#N/A</v>
      </c>
      <c r="J41" s="39" t="e">
        <f>VLOOKUP(G41,順位調査!$G$6:$K$45,4,FALSE)</f>
        <v>#N/A</v>
      </c>
      <c r="K41" s="54" t="e">
        <f>VLOOKUP(G41,順位調査!$G$6:$K$45,5,FALSE)</f>
        <v>#N/A</v>
      </c>
      <c r="M41" s="37">
        <v>36</v>
      </c>
      <c r="N41" s="39" t="e">
        <f>VLOOKUP(M41,順位調査!$M$6:$Q$45,2,FALSE)</f>
        <v>#N/A</v>
      </c>
      <c r="O41" s="39" t="e">
        <f>VLOOKUP(M41,順位調査!$M$6:$Q$45,3,FALSE)</f>
        <v>#N/A</v>
      </c>
      <c r="P41" s="39" t="e">
        <f>VLOOKUP(M41,順位調査!$M$6:$Q$45,4,FALSE)</f>
        <v>#N/A</v>
      </c>
      <c r="Q41" s="54" t="e">
        <f>VLOOKUP(M41,順位調査!$M$6:$Q$45,5,FALSE)</f>
        <v>#N/A</v>
      </c>
      <c r="S41" s="37">
        <v>36</v>
      </c>
      <c r="T41" s="39" t="e">
        <f>VLOOKUP(S41,順位調査!$S$6:$W$45,2,FALSE)</f>
        <v>#N/A</v>
      </c>
      <c r="U41" s="39" t="e">
        <f>VLOOKUP(S41,順位調査!$S$6:$W$45,3,FALSE)</f>
        <v>#N/A</v>
      </c>
      <c r="V41" s="39" t="e">
        <f>VLOOKUP(S41,順位調査!$S$6:$W$45,4,FALSE)</f>
        <v>#N/A</v>
      </c>
      <c r="W41" s="54" t="e">
        <f>VLOOKUP(S41,順位調査!$S$6:$W$45,5,FALSE)</f>
        <v>#N/A</v>
      </c>
    </row>
    <row r="42" spans="1:23" s="38" customFormat="1" ht="16.5" customHeight="1" x14ac:dyDescent="0.15">
      <c r="A42" s="37">
        <v>37</v>
      </c>
      <c r="B42" s="39" t="e">
        <f>VLOOKUP(A42,順位調査!$A$6:$E$45,2,FALSE)</f>
        <v>#N/A</v>
      </c>
      <c r="C42" s="39" t="e">
        <f>VLOOKUP(A42,順位調査!$A$6:$E$45,3,FALSE)</f>
        <v>#N/A</v>
      </c>
      <c r="D42" s="39" t="e">
        <f>VLOOKUP(A42,順位調査!$A$6:$E$45,4,FALSE)</f>
        <v>#N/A</v>
      </c>
      <c r="E42" s="40" t="e">
        <f>VLOOKUP(A42,順位調査!$A$6:$E$45,5,FALSE)</f>
        <v>#N/A</v>
      </c>
      <c r="G42" s="37">
        <v>37</v>
      </c>
      <c r="H42" s="39" t="e">
        <f>VLOOKUP(G42,順位調査!$G$6:$K$45,2,FALSE)</f>
        <v>#N/A</v>
      </c>
      <c r="I42" s="39" t="e">
        <f>VLOOKUP(G42,順位調査!$G$6:$K$45,3,FALSE)</f>
        <v>#N/A</v>
      </c>
      <c r="J42" s="39" t="e">
        <f>VLOOKUP(G42,順位調査!$G$6:$K$45,4,FALSE)</f>
        <v>#N/A</v>
      </c>
      <c r="K42" s="54" t="e">
        <f>VLOOKUP(G42,順位調査!$G$6:$K$45,5,FALSE)</f>
        <v>#N/A</v>
      </c>
      <c r="M42" s="37">
        <v>37</v>
      </c>
      <c r="N42" s="39" t="e">
        <f>VLOOKUP(M42,順位調査!$M$6:$Q$45,2,FALSE)</f>
        <v>#N/A</v>
      </c>
      <c r="O42" s="39" t="e">
        <f>VLOOKUP(M42,順位調査!$M$6:$Q$45,3,FALSE)</f>
        <v>#N/A</v>
      </c>
      <c r="P42" s="39" t="e">
        <f>VLOOKUP(M42,順位調査!$M$6:$Q$45,4,FALSE)</f>
        <v>#N/A</v>
      </c>
      <c r="Q42" s="54" t="e">
        <f>VLOOKUP(M42,順位調査!$M$6:$Q$45,5,FALSE)</f>
        <v>#N/A</v>
      </c>
      <c r="S42" s="37">
        <v>37</v>
      </c>
      <c r="T42" s="39" t="e">
        <f>VLOOKUP(S42,順位調査!$S$6:$W$45,2,FALSE)</f>
        <v>#N/A</v>
      </c>
      <c r="U42" s="39" t="e">
        <f>VLOOKUP(S42,順位調査!$S$6:$W$45,3,FALSE)</f>
        <v>#N/A</v>
      </c>
      <c r="V42" s="39" t="e">
        <f>VLOOKUP(S42,順位調査!$S$6:$W$45,4,FALSE)</f>
        <v>#N/A</v>
      </c>
      <c r="W42" s="54" t="e">
        <f>VLOOKUP(S42,順位調査!$S$6:$W$45,5,FALSE)</f>
        <v>#N/A</v>
      </c>
    </row>
    <row r="43" spans="1:23" s="38" customFormat="1" ht="16.5" customHeight="1" x14ac:dyDescent="0.15">
      <c r="A43" s="37">
        <v>38</v>
      </c>
      <c r="B43" s="39" t="e">
        <f>VLOOKUP(A43,順位調査!$A$6:$E$45,2,FALSE)</f>
        <v>#N/A</v>
      </c>
      <c r="C43" s="39" t="e">
        <f>VLOOKUP(A43,順位調査!$A$6:$E$45,3,FALSE)</f>
        <v>#N/A</v>
      </c>
      <c r="D43" s="39" t="e">
        <f>VLOOKUP(A43,順位調査!$A$6:$E$45,4,FALSE)</f>
        <v>#N/A</v>
      </c>
      <c r="E43" s="40" t="e">
        <f>VLOOKUP(A43,順位調査!$A$6:$E$45,5,FALSE)</f>
        <v>#N/A</v>
      </c>
      <c r="G43" s="37">
        <v>38</v>
      </c>
      <c r="H43" s="39" t="e">
        <f>VLOOKUP(G43,順位調査!$G$6:$K$45,2,FALSE)</f>
        <v>#N/A</v>
      </c>
      <c r="I43" s="39" t="e">
        <f>VLOOKUP(G43,順位調査!$G$6:$K$45,3,FALSE)</f>
        <v>#N/A</v>
      </c>
      <c r="J43" s="39" t="e">
        <f>VLOOKUP(G43,順位調査!$G$6:$K$45,4,FALSE)</f>
        <v>#N/A</v>
      </c>
      <c r="K43" s="54" t="e">
        <f>VLOOKUP(G43,順位調査!$G$6:$K$45,5,FALSE)</f>
        <v>#N/A</v>
      </c>
      <c r="M43" s="37">
        <v>38</v>
      </c>
      <c r="N43" s="39" t="e">
        <f>VLOOKUP(M43,順位調査!$M$6:$Q$45,2,FALSE)</f>
        <v>#N/A</v>
      </c>
      <c r="O43" s="39" t="e">
        <f>VLOOKUP(M43,順位調査!$M$6:$Q$45,3,FALSE)</f>
        <v>#N/A</v>
      </c>
      <c r="P43" s="39" t="e">
        <f>VLOOKUP(M43,順位調査!$M$6:$Q$45,4,FALSE)</f>
        <v>#N/A</v>
      </c>
      <c r="Q43" s="54" t="e">
        <f>VLOOKUP(M43,順位調査!$M$6:$Q$45,5,FALSE)</f>
        <v>#N/A</v>
      </c>
      <c r="S43" s="37">
        <v>38</v>
      </c>
      <c r="T43" s="39" t="e">
        <f>VLOOKUP(S43,順位調査!$S$6:$W$45,2,FALSE)</f>
        <v>#N/A</v>
      </c>
      <c r="U43" s="39" t="e">
        <f>VLOOKUP(S43,順位調査!$S$6:$W$45,3,FALSE)</f>
        <v>#N/A</v>
      </c>
      <c r="V43" s="39" t="e">
        <f>VLOOKUP(S43,順位調査!$S$6:$W$45,4,FALSE)</f>
        <v>#N/A</v>
      </c>
      <c r="W43" s="54" t="e">
        <f>VLOOKUP(S43,順位調査!$S$6:$W$45,5,FALSE)</f>
        <v>#N/A</v>
      </c>
    </row>
    <row r="44" spans="1:23" s="38" customFormat="1" ht="16.5" customHeight="1" x14ac:dyDescent="0.15">
      <c r="A44" s="37">
        <v>39</v>
      </c>
      <c r="B44" s="39" t="e">
        <f>VLOOKUP(A44,順位調査!$A$6:$E$45,2,FALSE)</f>
        <v>#N/A</v>
      </c>
      <c r="C44" s="39" t="e">
        <f>VLOOKUP(A44,順位調査!$A$6:$E$45,3,FALSE)</f>
        <v>#N/A</v>
      </c>
      <c r="D44" s="39" t="e">
        <f>VLOOKUP(A44,順位調査!$A$6:$E$45,4,FALSE)</f>
        <v>#N/A</v>
      </c>
      <c r="E44" s="40" t="e">
        <f>VLOOKUP(A44,順位調査!$A$6:$E$45,5,FALSE)</f>
        <v>#N/A</v>
      </c>
      <c r="G44" s="37">
        <v>39</v>
      </c>
      <c r="H44" s="39" t="e">
        <f>VLOOKUP(G44,順位調査!$G$6:$K$45,2,FALSE)</f>
        <v>#N/A</v>
      </c>
      <c r="I44" s="39" t="e">
        <f>VLOOKUP(G44,順位調査!$G$6:$K$45,3,FALSE)</f>
        <v>#N/A</v>
      </c>
      <c r="J44" s="39" t="e">
        <f>VLOOKUP(G44,順位調査!$G$6:$K$45,4,FALSE)</f>
        <v>#N/A</v>
      </c>
      <c r="K44" s="54" t="e">
        <f>VLOOKUP(G44,順位調査!$G$6:$K$45,5,FALSE)</f>
        <v>#N/A</v>
      </c>
      <c r="M44" s="37">
        <v>39</v>
      </c>
      <c r="N44" s="39" t="e">
        <f>VLOOKUP(M44,順位調査!$M$6:$Q$45,2,FALSE)</f>
        <v>#N/A</v>
      </c>
      <c r="O44" s="39" t="e">
        <f>VLOOKUP(M44,順位調査!$M$6:$Q$45,3,FALSE)</f>
        <v>#N/A</v>
      </c>
      <c r="P44" s="39" t="e">
        <f>VLOOKUP(M44,順位調査!$M$6:$Q$45,4,FALSE)</f>
        <v>#N/A</v>
      </c>
      <c r="Q44" s="54" t="e">
        <f>VLOOKUP(M44,順位調査!$M$6:$Q$45,5,FALSE)</f>
        <v>#N/A</v>
      </c>
      <c r="S44" s="37">
        <v>39</v>
      </c>
      <c r="T44" s="39" t="e">
        <f>VLOOKUP(S44,順位調査!$S$6:$W$45,2,FALSE)</f>
        <v>#N/A</v>
      </c>
      <c r="U44" s="39" t="e">
        <f>VLOOKUP(S44,順位調査!$S$6:$W$45,3,FALSE)</f>
        <v>#N/A</v>
      </c>
      <c r="V44" s="39" t="e">
        <f>VLOOKUP(S44,順位調査!$S$6:$W$45,4,FALSE)</f>
        <v>#N/A</v>
      </c>
      <c r="W44" s="54" t="e">
        <f>VLOOKUP(S44,順位調査!$S$6:$W$45,5,FALSE)</f>
        <v>#N/A</v>
      </c>
    </row>
    <row r="45" spans="1:23" s="38" customFormat="1" ht="16.5" customHeight="1" x14ac:dyDescent="0.15">
      <c r="A45" s="37">
        <v>40</v>
      </c>
      <c r="B45" s="39" t="e">
        <f>VLOOKUP(A45,順位調査!$A$6:$E$45,2,FALSE)</f>
        <v>#N/A</v>
      </c>
      <c r="C45" s="39" t="e">
        <f>VLOOKUP(A45,順位調査!$A$6:$E$45,3,FALSE)</f>
        <v>#N/A</v>
      </c>
      <c r="D45" s="39" t="e">
        <f>VLOOKUP(A45,順位調査!$A$6:$E$45,4,FALSE)</f>
        <v>#N/A</v>
      </c>
      <c r="E45" s="40" t="e">
        <f>VLOOKUP(A45,順位調査!$A$6:$E$45,5,FALSE)</f>
        <v>#N/A</v>
      </c>
      <c r="G45" s="37">
        <v>40</v>
      </c>
      <c r="H45" s="39" t="e">
        <f>VLOOKUP(G45,順位調査!$G$6:$K$45,2,FALSE)</f>
        <v>#N/A</v>
      </c>
      <c r="I45" s="39" t="e">
        <f>VLOOKUP(G45,順位調査!$G$6:$K$45,3,FALSE)</f>
        <v>#N/A</v>
      </c>
      <c r="J45" s="39" t="e">
        <f>VLOOKUP(G45,順位調査!$G$6:$K$45,4,FALSE)</f>
        <v>#N/A</v>
      </c>
      <c r="K45" s="54" t="e">
        <f>VLOOKUP(G45,順位調査!$G$6:$K$45,5,FALSE)</f>
        <v>#N/A</v>
      </c>
      <c r="M45" s="37">
        <v>40</v>
      </c>
      <c r="N45" s="39" t="e">
        <f>VLOOKUP(M45,順位調査!$M$6:$Q$45,2,FALSE)</f>
        <v>#N/A</v>
      </c>
      <c r="O45" s="39" t="e">
        <f>VLOOKUP(M45,順位調査!$M$6:$Q$45,3,FALSE)</f>
        <v>#N/A</v>
      </c>
      <c r="P45" s="39" t="e">
        <f>VLOOKUP(M45,順位調査!$M$6:$Q$45,4,FALSE)</f>
        <v>#N/A</v>
      </c>
      <c r="Q45" s="54" t="e">
        <f>VLOOKUP(M45,順位調査!$M$6:$Q$45,5,FALSE)</f>
        <v>#N/A</v>
      </c>
      <c r="S45" s="37">
        <v>40</v>
      </c>
      <c r="T45" s="39" t="e">
        <f>VLOOKUP(S45,順位調査!$S$6:$W$45,2,FALSE)</f>
        <v>#N/A</v>
      </c>
      <c r="U45" s="39" t="e">
        <f>VLOOKUP(S45,順位調査!$S$6:$W$45,3,FALSE)</f>
        <v>#N/A</v>
      </c>
      <c r="V45" s="39" t="e">
        <f>VLOOKUP(S45,順位調査!$S$6:$W$45,4,FALSE)</f>
        <v>#N/A</v>
      </c>
      <c r="W45" s="54" t="e">
        <f>VLOOKUP(S45,順位調査!$S$6:$W$45,5,FALSE)</f>
        <v>#N/A</v>
      </c>
    </row>
  </sheetData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B0A1D-B293-4F37-8838-138724936495}">
  <dimension ref="A1:AC45"/>
  <sheetViews>
    <sheetView zoomScaleNormal="100" workbookViewId="0">
      <pane xSplit="4" ySplit="4" topLeftCell="H23" activePane="bottomRight" state="frozen"/>
      <selection pane="topRight" activeCell="E1" sqref="E1"/>
      <selection pane="bottomLeft" activeCell="A5" sqref="A5"/>
      <selection pane="bottomRight"/>
    </sheetView>
  </sheetViews>
  <sheetFormatPr defaultRowHeight="13.5" x14ac:dyDescent="0.15"/>
  <cols>
    <col min="1" max="1" width="5.28515625" style="6" customWidth="1"/>
    <col min="2" max="2" width="12.140625" style="3" customWidth="1"/>
    <col min="3" max="3" width="13.28515625" style="3" customWidth="1"/>
    <col min="4" max="4" width="15.5703125" style="3" customWidth="1"/>
    <col min="5" max="13" width="5.28515625" style="3" customWidth="1"/>
    <col min="14" max="14" width="7" style="3" customWidth="1"/>
    <col min="15" max="23" width="5.28515625" style="3" customWidth="1"/>
    <col min="24" max="25" width="7" style="3" customWidth="1"/>
    <col min="26" max="26" width="5.28515625" style="3" customWidth="1"/>
    <col min="27" max="260" width="9.140625" style="3"/>
    <col min="261" max="261" width="5.28515625" style="3" customWidth="1"/>
    <col min="262" max="262" width="12.140625" style="3" customWidth="1"/>
    <col min="263" max="263" width="13.28515625" style="3" customWidth="1"/>
    <col min="264" max="264" width="15.5703125" style="3" customWidth="1"/>
    <col min="265" max="271" width="5.28515625" style="3" customWidth="1"/>
    <col min="272" max="272" width="7" style="3" customWidth="1"/>
    <col min="273" max="279" width="5.28515625" style="3" customWidth="1"/>
    <col min="280" max="281" width="7" style="3" customWidth="1"/>
    <col min="282" max="282" width="5.28515625" style="3" customWidth="1"/>
    <col min="283" max="516" width="9.140625" style="3"/>
    <col min="517" max="517" width="5.28515625" style="3" customWidth="1"/>
    <col min="518" max="518" width="12.140625" style="3" customWidth="1"/>
    <col min="519" max="519" width="13.28515625" style="3" customWidth="1"/>
    <col min="520" max="520" width="15.5703125" style="3" customWidth="1"/>
    <col min="521" max="527" width="5.28515625" style="3" customWidth="1"/>
    <col min="528" max="528" width="7" style="3" customWidth="1"/>
    <col min="529" max="535" width="5.28515625" style="3" customWidth="1"/>
    <col min="536" max="537" width="7" style="3" customWidth="1"/>
    <col min="538" max="538" width="5.28515625" style="3" customWidth="1"/>
    <col min="539" max="772" width="9.140625" style="3"/>
    <col min="773" max="773" width="5.28515625" style="3" customWidth="1"/>
    <col min="774" max="774" width="12.140625" style="3" customWidth="1"/>
    <col min="775" max="775" width="13.28515625" style="3" customWidth="1"/>
    <col min="776" max="776" width="15.5703125" style="3" customWidth="1"/>
    <col min="777" max="783" width="5.28515625" style="3" customWidth="1"/>
    <col min="784" max="784" width="7" style="3" customWidth="1"/>
    <col min="785" max="791" width="5.28515625" style="3" customWidth="1"/>
    <col min="792" max="793" width="7" style="3" customWidth="1"/>
    <col min="794" max="794" width="5.28515625" style="3" customWidth="1"/>
    <col min="795" max="1028" width="9.140625" style="3"/>
    <col min="1029" max="1029" width="5.28515625" style="3" customWidth="1"/>
    <col min="1030" max="1030" width="12.140625" style="3" customWidth="1"/>
    <col min="1031" max="1031" width="13.28515625" style="3" customWidth="1"/>
    <col min="1032" max="1032" width="15.5703125" style="3" customWidth="1"/>
    <col min="1033" max="1039" width="5.28515625" style="3" customWidth="1"/>
    <col min="1040" max="1040" width="7" style="3" customWidth="1"/>
    <col min="1041" max="1047" width="5.28515625" style="3" customWidth="1"/>
    <col min="1048" max="1049" width="7" style="3" customWidth="1"/>
    <col min="1050" max="1050" width="5.28515625" style="3" customWidth="1"/>
    <col min="1051" max="1284" width="9.140625" style="3"/>
    <col min="1285" max="1285" width="5.28515625" style="3" customWidth="1"/>
    <col min="1286" max="1286" width="12.140625" style="3" customWidth="1"/>
    <col min="1287" max="1287" width="13.28515625" style="3" customWidth="1"/>
    <col min="1288" max="1288" width="15.5703125" style="3" customWidth="1"/>
    <col min="1289" max="1295" width="5.28515625" style="3" customWidth="1"/>
    <col min="1296" max="1296" width="7" style="3" customWidth="1"/>
    <col min="1297" max="1303" width="5.28515625" style="3" customWidth="1"/>
    <col min="1304" max="1305" width="7" style="3" customWidth="1"/>
    <col min="1306" max="1306" width="5.28515625" style="3" customWidth="1"/>
    <col min="1307" max="1540" width="9.140625" style="3"/>
    <col min="1541" max="1541" width="5.28515625" style="3" customWidth="1"/>
    <col min="1542" max="1542" width="12.140625" style="3" customWidth="1"/>
    <col min="1543" max="1543" width="13.28515625" style="3" customWidth="1"/>
    <col min="1544" max="1544" width="15.5703125" style="3" customWidth="1"/>
    <col min="1545" max="1551" width="5.28515625" style="3" customWidth="1"/>
    <col min="1552" max="1552" width="7" style="3" customWidth="1"/>
    <col min="1553" max="1559" width="5.28515625" style="3" customWidth="1"/>
    <col min="1560" max="1561" width="7" style="3" customWidth="1"/>
    <col min="1562" max="1562" width="5.28515625" style="3" customWidth="1"/>
    <col min="1563" max="1796" width="9.140625" style="3"/>
    <col min="1797" max="1797" width="5.28515625" style="3" customWidth="1"/>
    <col min="1798" max="1798" width="12.140625" style="3" customWidth="1"/>
    <col min="1799" max="1799" width="13.28515625" style="3" customWidth="1"/>
    <col min="1800" max="1800" width="15.5703125" style="3" customWidth="1"/>
    <col min="1801" max="1807" width="5.28515625" style="3" customWidth="1"/>
    <col min="1808" max="1808" width="7" style="3" customWidth="1"/>
    <col min="1809" max="1815" width="5.28515625" style="3" customWidth="1"/>
    <col min="1816" max="1817" width="7" style="3" customWidth="1"/>
    <col min="1818" max="1818" width="5.28515625" style="3" customWidth="1"/>
    <col min="1819" max="2052" width="9.140625" style="3"/>
    <col min="2053" max="2053" width="5.28515625" style="3" customWidth="1"/>
    <col min="2054" max="2054" width="12.140625" style="3" customWidth="1"/>
    <col min="2055" max="2055" width="13.28515625" style="3" customWidth="1"/>
    <col min="2056" max="2056" width="15.5703125" style="3" customWidth="1"/>
    <col min="2057" max="2063" width="5.28515625" style="3" customWidth="1"/>
    <col min="2064" max="2064" width="7" style="3" customWidth="1"/>
    <col min="2065" max="2071" width="5.28515625" style="3" customWidth="1"/>
    <col min="2072" max="2073" width="7" style="3" customWidth="1"/>
    <col min="2074" max="2074" width="5.28515625" style="3" customWidth="1"/>
    <col min="2075" max="2308" width="9.140625" style="3"/>
    <col min="2309" max="2309" width="5.28515625" style="3" customWidth="1"/>
    <col min="2310" max="2310" width="12.140625" style="3" customWidth="1"/>
    <col min="2311" max="2311" width="13.28515625" style="3" customWidth="1"/>
    <col min="2312" max="2312" width="15.5703125" style="3" customWidth="1"/>
    <col min="2313" max="2319" width="5.28515625" style="3" customWidth="1"/>
    <col min="2320" max="2320" width="7" style="3" customWidth="1"/>
    <col min="2321" max="2327" width="5.28515625" style="3" customWidth="1"/>
    <col min="2328" max="2329" width="7" style="3" customWidth="1"/>
    <col min="2330" max="2330" width="5.28515625" style="3" customWidth="1"/>
    <col min="2331" max="2564" width="9.140625" style="3"/>
    <col min="2565" max="2565" width="5.28515625" style="3" customWidth="1"/>
    <col min="2566" max="2566" width="12.140625" style="3" customWidth="1"/>
    <col min="2567" max="2567" width="13.28515625" style="3" customWidth="1"/>
    <col min="2568" max="2568" width="15.5703125" style="3" customWidth="1"/>
    <col min="2569" max="2575" width="5.28515625" style="3" customWidth="1"/>
    <col min="2576" max="2576" width="7" style="3" customWidth="1"/>
    <col min="2577" max="2583" width="5.28515625" style="3" customWidth="1"/>
    <col min="2584" max="2585" width="7" style="3" customWidth="1"/>
    <col min="2586" max="2586" width="5.28515625" style="3" customWidth="1"/>
    <col min="2587" max="2820" width="9.140625" style="3"/>
    <col min="2821" max="2821" width="5.28515625" style="3" customWidth="1"/>
    <col min="2822" max="2822" width="12.140625" style="3" customWidth="1"/>
    <col min="2823" max="2823" width="13.28515625" style="3" customWidth="1"/>
    <col min="2824" max="2824" width="15.5703125" style="3" customWidth="1"/>
    <col min="2825" max="2831" width="5.28515625" style="3" customWidth="1"/>
    <col min="2832" max="2832" width="7" style="3" customWidth="1"/>
    <col min="2833" max="2839" width="5.28515625" style="3" customWidth="1"/>
    <col min="2840" max="2841" width="7" style="3" customWidth="1"/>
    <col min="2842" max="2842" width="5.28515625" style="3" customWidth="1"/>
    <col min="2843" max="3076" width="9.140625" style="3"/>
    <col min="3077" max="3077" width="5.28515625" style="3" customWidth="1"/>
    <col min="3078" max="3078" width="12.140625" style="3" customWidth="1"/>
    <col min="3079" max="3079" width="13.28515625" style="3" customWidth="1"/>
    <col min="3080" max="3080" width="15.5703125" style="3" customWidth="1"/>
    <col min="3081" max="3087" width="5.28515625" style="3" customWidth="1"/>
    <col min="3088" max="3088" width="7" style="3" customWidth="1"/>
    <col min="3089" max="3095" width="5.28515625" style="3" customWidth="1"/>
    <col min="3096" max="3097" width="7" style="3" customWidth="1"/>
    <col min="3098" max="3098" width="5.28515625" style="3" customWidth="1"/>
    <col min="3099" max="3332" width="9.140625" style="3"/>
    <col min="3333" max="3333" width="5.28515625" style="3" customWidth="1"/>
    <col min="3334" max="3334" width="12.140625" style="3" customWidth="1"/>
    <col min="3335" max="3335" width="13.28515625" style="3" customWidth="1"/>
    <col min="3336" max="3336" width="15.5703125" style="3" customWidth="1"/>
    <col min="3337" max="3343" width="5.28515625" style="3" customWidth="1"/>
    <col min="3344" max="3344" width="7" style="3" customWidth="1"/>
    <col min="3345" max="3351" width="5.28515625" style="3" customWidth="1"/>
    <col min="3352" max="3353" width="7" style="3" customWidth="1"/>
    <col min="3354" max="3354" width="5.28515625" style="3" customWidth="1"/>
    <col min="3355" max="3588" width="9.140625" style="3"/>
    <col min="3589" max="3589" width="5.28515625" style="3" customWidth="1"/>
    <col min="3590" max="3590" width="12.140625" style="3" customWidth="1"/>
    <col min="3591" max="3591" width="13.28515625" style="3" customWidth="1"/>
    <col min="3592" max="3592" width="15.5703125" style="3" customWidth="1"/>
    <col min="3593" max="3599" width="5.28515625" style="3" customWidth="1"/>
    <col min="3600" max="3600" width="7" style="3" customWidth="1"/>
    <col min="3601" max="3607" width="5.28515625" style="3" customWidth="1"/>
    <col min="3608" max="3609" width="7" style="3" customWidth="1"/>
    <col min="3610" max="3610" width="5.28515625" style="3" customWidth="1"/>
    <col min="3611" max="3844" width="9.140625" style="3"/>
    <col min="3845" max="3845" width="5.28515625" style="3" customWidth="1"/>
    <col min="3846" max="3846" width="12.140625" style="3" customWidth="1"/>
    <col min="3847" max="3847" width="13.28515625" style="3" customWidth="1"/>
    <col min="3848" max="3848" width="15.5703125" style="3" customWidth="1"/>
    <col min="3849" max="3855" width="5.28515625" style="3" customWidth="1"/>
    <col min="3856" max="3856" width="7" style="3" customWidth="1"/>
    <col min="3857" max="3863" width="5.28515625" style="3" customWidth="1"/>
    <col min="3864" max="3865" width="7" style="3" customWidth="1"/>
    <col min="3866" max="3866" width="5.28515625" style="3" customWidth="1"/>
    <col min="3867" max="4100" width="9.140625" style="3"/>
    <col min="4101" max="4101" width="5.28515625" style="3" customWidth="1"/>
    <col min="4102" max="4102" width="12.140625" style="3" customWidth="1"/>
    <col min="4103" max="4103" width="13.28515625" style="3" customWidth="1"/>
    <col min="4104" max="4104" width="15.5703125" style="3" customWidth="1"/>
    <col min="4105" max="4111" width="5.28515625" style="3" customWidth="1"/>
    <col min="4112" max="4112" width="7" style="3" customWidth="1"/>
    <col min="4113" max="4119" width="5.28515625" style="3" customWidth="1"/>
    <col min="4120" max="4121" width="7" style="3" customWidth="1"/>
    <col min="4122" max="4122" width="5.28515625" style="3" customWidth="1"/>
    <col min="4123" max="4356" width="9.140625" style="3"/>
    <col min="4357" max="4357" width="5.28515625" style="3" customWidth="1"/>
    <col min="4358" max="4358" width="12.140625" style="3" customWidth="1"/>
    <col min="4359" max="4359" width="13.28515625" style="3" customWidth="1"/>
    <col min="4360" max="4360" width="15.5703125" style="3" customWidth="1"/>
    <col min="4361" max="4367" width="5.28515625" style="3" customWidth="1"/>
    <col min="4368" max="4368" width="7" style="3" customWidth="1"/>
    <col min="4369" max="4375" width="5.28515625" style="3" customWidth="1"/>
    <col min="4376" max="4377" width="7" style="3" customWidth="1"/>
    <col min="4378" max="4378" width="5.28515625" style="3" customWidth="1"/>
    <col min="4379" max="4612" width="9.140625" style="3"/>
    <col min="4613" max="4613" width="5.28515625" style="3" customWidth="1"/>
    <col min="4614" max="4614" width="12.140625" style="3" customWidth="1"/>
    <col min="4615" max="4615" width="13.28515625" style="3" customWidth="1"/>
    <col min="4616" max="4616" width="15.5703125" style="3" customWidth="1"/>
    <col min="4617" max="4623" width="5.28515625" style="3" customWidth="1"/>
    <col min="4624" max="4624" width="7" style="3" customWidth="1"/>
    <col min="4625" max="4631" width="5.28515625" style="3" customWidth="1"/>
    <col min="4632" max="4633" width="7" style="3" customWidth="1"/>
    <col min="4634" max="4634" width="5.28515625" style="3" customWidth="1"/>
    <col min="4635" max="4868" width="9.140625" style="3"/>
    <col min="4869" max="4869" width="5.28515625" style="3" customWidth="1"/>
    <col min="4870" max="4870" width="12.140625" style="3" customWidth="1"/>
    <col min="4871" max="4871" width="13.28515625" style="3" customWidth="1"/>
    <col min="4872" max="4872" width="15.5703125" style="3" customWidth="1"/>
    <col min="4873" max="4879" width="5.28515625" style="3" customWidth="1"/>
    <col min="4880" max="4880" width="7" style="3" customWidth="1"/>
    <col min="4881" max="4887" width="5.28515625" style="3" customWidth="1"/>
    <col min="4888" max="4889" width="7" style="3" customWidth="1"/>
    <col min="4890" max="4890" width="5.28515625" style="3" customWidth="1"/>
    <col min="4891" max="5124" width="9.140625" style="3"/>
    <col min="5125" max="5125" width="5.28515625" style="3" customWidth="1"/>
    <col min="5126" max="5126" width="12.140625" style="3" customWidth="1"/>
    <col min="5127" max="5127" width="13.28515625" style="3" customWidth="1"/>
    <col min="5128" max="5128" width="15.5703125" style="3" customWidth="1"/>
    <col min="5129" max="5135" width="5.28515625" style="3" customWidth="1"/>
    <col min="5136" max="5136" width="7" style="3" customWidth="1"/>
    <col min="5137" max="5143" width="5.28515625" style="3" customWidth="1"/>
    <col min="5144" max="5145" width="7" style="3" customWidth="1"/>
    <col min="5146" max="5146" width="5.28515625" style="3" customWidth="1"/>
    <col min="5147" max="5380" width="9.140625" style="3"/>
    <col min="5381" max="5381" width="5.28515625" style="3" customWidth="1"/>
    <col min="5382" max="5382" width="12.140625" style="3" customWidth="1"/>
    <col min="5383" max="5383" width="13.28515625" style="3" customWidth="1"/>
    <col min="5384" max="5384" width="15.5703125" style="3" customWidth="1"/>
    <col min="5385" max="5391" width="5.28515625" style="3" customWidth="1"/>
    <col min="5392" max="5392" width="7" style="3" customWidth="1"/>
    <col min="5393" max="5399" width="5.28515625" style="3" customWidth="1"/>
    <col min="5400" max="5401" width="7" style="3" customWidth="1"/>
    <col min="5402" max="5402" width="5.28515625" style="3" customWidth="1"/>
    <col min="5403" max="5636" width="9.140625" style="3"/>
    <col min="5637" max="5637" width="5.28515625" style="3" customWidth="1"/>
    <col min="5638" max="5638" width="12.140625" style="3" customWidth="1"/>
    <col min="5639" max="5639" width="13.28515625" style="3" customWidth="1"/>
    <col min="5640" max="5640" width="15.5703125" style="3" customWidth="1"/>
    <col min="5641" max="5647" width="5.28515625" style="3" customWidth="1"/>
    <col min="5648" max="5648" width="7" style="3" customWidth="1"/>
    <col min="5649" max="5655" width="5.28515625" style="3" customWidth="1"/>
    <col min="5656" max="5657" width="7" style="3" customWidth="1"/>
    <col min="5658" max="5658" width="5.28515625" style="3" customWidth="1"/>
    <col min="5659" max="5892" width="9.140625" style="3"/>
    <col min="5893" max="5893" width="5.28515625" style="3" customWidth="1"/>
    <col min="5894" max="5894" width="12.140625" style="3" customWidth="1"/>
    <col min="5895" max="5895" width="13.28515625" style="3" customWidth="1"/>
    <col min="5896" max="5896" width="15.5703125" style="3" customWidth="1"/>
    <col min="5897" max="5903" width="5.28515625" style="3" customWidth="1"/>
    <col min="5904" max="5904" width="7" style="3" customWidth="1"/>
    <col min="5905" max="5911" width="5.28515625" style="3" customWidth="1"/>
    <col min="5912" max="5913" width="7" style="3" customWidth="1"/>
    <col min="5914" max="5914" width="5.28515625" style="3" customWidth="1"/>
    <col min="5915" max="6148" width="9.140625" style="3"/>
    <col min="6149" max="6149" width="5.28515625" style="3" customWidth="1"/>
    <col min="6150" max="6150" width="12.140625" style="3" customWidth="1"/>
    <col min="6151" max="6151" width="13.28515625" style="3" customWidth="1"/>
    <col min="6152" max="6152" width="15.5703125" style="3" customWidth="1"/>
    <col min="6153" max="6159" width="5.28515625" style="3" customWidth="1"/>
    <col min="6160" max="6160" width="7" style="3" customWidth="1"/>
    <col min="6161" max="6167" width="5.28515625" style="3" customWidth="1"/>
    <col min="6168" max="6169" width="7" style="3" customWidth="1"/>
    <col min="6170" max="6170" width="5.28515625" style="3" customWidth="1"/>
    <col min="6171" max="6404" width="9.140625" style="3"/>
    <col min="6405" max="6405" width="5.28515625" style="3" customWidth="1"/>
    <col min="6406" max="6406" width="12.140625" style="3" customWidth="1"/>
    <col min="6407" max="6407" width="13.28515625" style="3" customWidth="1"/>
    <col min="6408" max="6408" width="15.5703125" style="3" customWidth="1"/>
    <col min="6409" max="6415" width="5.28515625" style="3" customWidth="1"/>
    <col min="6416" max="6416" width="7" style="3" customWidth="1"/>
    <col min="6417" max="6423" width="5.28515625" style="3" customWidth="1"/>
    <col min="6424" max="6425" width="7" style="3" customWidth="1"/>
    <col min="6426" max="6426" width="5.28515625" style="3" customWidth="1"/>
    <col min="6427" max="6660" width="9.140625" style="3"/>
    <col min="6661" max="6661" width="5.28515625" style="3" customWidth="1"/>
    <col min="6662" max="6662" width="12.140625" style="3" customWidth="1"/>
    <col min="6663" max="6663" width="13.28515625" style="3" customWidth="1"/>
    <col min="6664" max="6664" width="15.5703125" style="3" customWidth="1"/>
    <col min="6665" max="6671" width="5.28515625" style="3" customWidth="1"/>
    <col min="6672" max="6672" width="7" style="3" customWidth="1"/>
    <col min="6673" max="6679" width="5.28515625" style="3" customWidth="1"/>
    <col min="6680" max="6681" width="7" style="3" customWidth="1"/>
    <col min="6682" max="6682" width="5.28515625" style="3" customWidth="1"/>
    <col min="6683" max="6916" width="9.140625" style="3"/>
    <col min="6917" max="6917" width="5.28515625" style="3" customWidth="1"/>
    <col min="6918" max="6918" width="12.140625" style="3" customWidth="1"/>
    <col min="6919" max="6919" width="13.28515625" style="3" customWidth="1"/>
    <col min="6920" max="6920" width="15.5703125" style="3" customWidth="1"/>
    <col min="6921" max="6927" width="5.28515625" style="3" customWidth="1"/>
    <col min="6928" max="6928" width="7" style="3" customWidth="1"/>
    <col min="6929" max="6935" width="5.28515625" style="3" customWidth="1"/>
    <col min="6936" max="6937" width="7" style="3" customWidth="1"/>
    <col min="6938" max="6938" width="5.28515625" style="3" customWidth="1"/>
    <col min="6939" max="7172" width="9.140625" style="3"/>
    <col min="7173" max="7173" width="5.28515625" style="3" customWidth="1"/>
    <col min="7174" max="7174" width="12.140625" style="3" customWidth="1"/>
    <col min="7175" max="7175" width="13.28515625" style="3" customWidth="1"/>
    <col min="7176" max="7176" width="15.5703125" style="3" customWidth="1"/>
    <col min="7177" max="7183" width="5.28515625" style="3" customWidth="1"/>
    <col min="7184" max="7184" width="7" style="3" customWidth="1"/>
    <col min="7185" max="7191" width="5.28515625" style="3" customWidth="1"/>
    <col min="7192" max="7193" width="7" style="3" customWidth="1"/>
    <col min="7194" max="7194" width="5.28515625" style="3" customWidth="1"/>
    <col min="7195" max="7428" width="9.140625" style="3"/>
    <col min="7429" max="7429" width="5.28515625" style="3" customWidth="1"/>
    <col min="7430" max="7430" width="12.140625" style="3" customWidth="1"/>
    <col min="7431" max="7431" width="13.28515625" style="3" customWidth="1"/>
    <col min="7432" max="7432" width="15.5703125" style="3" customWidth="1"/>
    <col min="7433" max="7439" width="5.28515625" style="3" customWidth="1"/>
    <col min="7440" max="7440" width="7" style="3" customWidth="1"/>
    <col min="7441" max="7447" width="5.28515625" style="3" customWidth="1"/>
    <col min="7448" max="7449" width="7" style="3" customWidth="1"/>
    <col min="7450" max="7450" width="5.28515625" style="3" customWidth="1"/>
    <col min="7451" max="7684" width="9.140625" style="3"/>
    <col min="7685" max="7685" width="5.28515625" style="3" customWidth="1"/>
    <col min="7686" max="7686" width="12.140625" style="3" customWidth="1"/>
    <col min="7687" max="7687" width="13.28515625" style="3" customWidth="1"/>
    <col min="7688" max="7688" width="15.5703125" style="3" customWidth="1"/>
    <col min="7689" max="7695" width="5.28515625" style="3" customWidth="1"/>
    <col min="7696" max="7696" width="7" style="3" customWidth="1"/>
    <col min="7697" max="7703" width="5.28515625" style="3" customWidth="1"/>
    <col min="7704" max="7705" width="7" style="3" customWidth="1"/>
    <col min="7706" max="7706" width="5.28515625" style="3" customWidth="1"/>
    <col min="7707" max="7940" width="9.140625" style="3"/>
    <col min="7941" max="7941" width="5.28515625" style="3" customWidth="1"/>
    <col min="7942" max="7942" width="12.140625" style="3" customWidth="1"/>
    <col min="7943" max="7943" width="13.28515625" style="3" customWidth="1"/>
    <col min="7944" max="7944" width="15.5703125" style="3" customWidth="1"/>
    <col min="7945" max="7951" width="5.28515625" style="3" customWidth="1"/>
    <col min="7952" max="7952" width="7" style="3" customWidth="1"/>
    <col min="7953" max="7959" width="5.28515625" style="3" customWidth="1"/>
    <col min="7960" max="7961" width="7" style="3" customWidth="1"/>
    <col min="7962" max="7962" width="5.28515625" style="3" customWidth="1"/>
    <col min="7963" max="8196" width="9.140625" style="3"/>
    <col min="8197" max="8197" width="5.28515625" style="3" customWidth="1"/>
    <col min="8198" max="8198" width="12.140625" style="3" customWidth="1"/>
    <col min="8199" max="8199" width="13.28515625" style="3" customWidth="1"/>
    <col min="8200" max="8200" width="15.5703125" style="3" customWidth="1"/>
    <col min="8201" max="8207" width="5.28515625" style="3" customWidth="1"/>
    <col min="8208" max="8208" width="7" style="3" customWidth="1"/>
    <col min="8209" max="8215" width="5.28515625" style="3" customWidth="1"/>
    <col min="8216" max="8217" width="7" style="3" customWidth="1"/>
    <col min="8218" max="8218" width="5.28515625" style="3" customWidth="1"/>
    <col min="8219" max="8452" width="9.140625" style="3"/>
    <col min="8453" max="8453" width="5.28515625" style="3" customWidth="1"/>
    <col min="8454" max="8454" width="12.140625" style="3" customWidth="1"/>
    <col min="8455" max="8455" width="13.28515625" style="3" customWidth="1"/>
    <col min="8456" max="8456" width="15.5703125" style="3" customWidth="1"/>
    <col min="8457" max="8463" width="5.28515625" style="3" customWidth="1"/>
    <col min="8464" max="8464" width="7" style="3" customWidth="1"/>
    <col min="8465" max="8471" width="5.28515625" style="3" customWidth="1"/>
    <col min="8472" max="8473" width="7" style="3" customWidth="1"/>
    <col min="8474" max="8474" width="5.28515625" style="3" customWidth="1"/>
    <col min="8475" max="8708" width="9.140625" style="3"/>
    <col min="8709" max="8709" width="5.28515625" style="3" customWidth="1"/>
    <col min="8710" max="8710" width="12.140625" style="3" customWidth="1"/>
    <col min="8711" max="8711" width="13.28515625" style="3" customWidth="1"/>
    <col min="8712" max="8712" width="15.5703125" style="3" customWidth="1"/>
    <col min="8713" max="8719" width="5.28515625" style="3" customWidth="1"/>
    <col min="8720" max="8720" width="7" style="3" customWidth="1"/>
    <col min="8721" max="8727" width="5.28515625" style="3" customWidth="1"/>
    <col min="8728" max="8729" width="7" style="3" customWidth="1"/>
    <col min="8730" max="8730" width="5.28515625" style="3" customWidth="1"/>
    <col min="8731" max="8964" width="9.140625" style="3"/>
    <col min="8965" max="8965" width="5.28515625" style="3" customWidth="1"/>
    <col min="8966" max="8966" width="12.140625" style="3" customWidth="1"/>
    <col min="8967" max="8967" width="13.28515625" style="3" customWidth="1"/>
    <col min="8968" max="8968" width="15.5703125" style="3" customWidth="1"/>
    <col min="8969" max="8975" width="5.28515625" style="3" customWidth="1"/>
    <col min="8976" max="8976" width="7" style="3" customWidth="1"/>
    <col min="8977" max="8983" width="5.28515625" style="3" customWidth="1"/>
    <col min="8984" max="8985" width="7" style="3" customWidth="1"/>
    <col min="8986" max="8986" width="5.28515625" style="3" customWidth="1"/>
    <col min="8987" max="9220" width="9.140625" style="3"/>
    <col min="9221" max="9221" width="5.28515625" style="3" customWidth="1"/>
    <col min="9222" max="9222" width="12.140625" style="3" customWidth="1"/>
    <col min="9223" max="9223" width="13.28515625" style="3" customWidth="1"/>
    <col min="9224" max="9224" width="15.5703125" style="3" customWidth="1"/>
    <col min="9225" max="9231" width="5.28515625" style="3" customWidth="1"/>
    <col min="9232" max="9232" width="7" style="3" customWidth="1"/>
    <col min="9233" max="9239" width="5.28515625" style="3" customWidth="1"/>
    <col min="9240" max="9241" width="7" style="3" customWidth="1"/>
    <col min="9242" max="9242" width="5.28515625" style="3" customWidth="1"/>
    <col min="9243" max="9476" width="9.140625" style="3"/>
    <col min="9477" max="9477" width="5.28515625" style="3" customWidth="1"/>
    <col min="9478" max="9478" width="12.140625" style="3" customWidth="1"/>
    <col min="9479" max="9479" width="13.28515625" style="3" customWidth="1"/>
    <col min="9480" max="9480" width="15.5703125" style="3" customWidth="1"/>
    <col min="9481" max="9487" width="5.28515625" style="3" customWidth="1"/>
    <col min="9488" max="9488" width="7" style="3" customWidth="1"/>
    <col min="9489" max="9495" width="5.28515625" style="3" customWidth="1"/>
    <col min="9496" max="9497" width="7" style="3" customWidth="1"/>
    <col min="9498" max="9498" width="5.28515625" style="3" customWidth="1"/>
    <col min="9499" max="9732" width="9.140625" style="3"/>
    <col min="9733" max="9733" width="5.28515625" style="3" customWidth="1"/>
    <col min="9734" max="9734" width="12.140625" style="3" customWidth="1"/>
    <col min="9735" max="9735" width="13.28515625" style="3" customWidth="1"/>
    <col min="9736" max="9736" width="15.5703125" style="3" customWidth="1"/>
    <col min="9737" max="9743" width="5.28515625" style="3" customWidth="1"/>
    <col min="9744" max="9744" width="7" style="3" customWidth="1"/>
    <col min="9745" max="9751" width="5.28515625" style="3" customWidth="1"/>
    <col min="9752" max="9753" width="7" style="3" customWidth="1"/>
    <col min="9754" max="9754" width="5.28515625" style="3" customWidth="1"/>
    <col min="9755" max="9988" width="9.140625" style="3"/>
    <col min="9989" max="9989" width="5.28515625" style="3" customWidth="1"/>
    <col min="9990" max="9990" width="12.140625" style="3" customWidth="1"/>
    <col min="9991" max="9991" width="13.28515625" style="3" customWidth="1"/>
    <col min="9992" max="9992" width="15.5703125" style="3" customWidth="1"/>
    <col min="9993" max="9999" width="5.28515625" style="3" customWidth="1"/>
    <col min="10000" max="10000" width="7" style="3" customWidth="1"/>
    <col min="10001" max="10007" width="5.28515625" style="3" customWidth="1"/>
    <col min="10008" max="10009" width="7" style="3" customWidth="1"/>
    <col min="10010" max="10010" width="5.28515625" style="3" customWidth="1"/>
    <col min="10011" max="10244" width="9.140625" style="3"/>
    <col min="10245" max="10245" width="5.28515625" style="3" customWidth="1"/>
    <col min="10246" max="10246" width="12.140625" style="3" customWidth="1"/>
    <col min="10247" max="10247" width="13.28515625" style="3" customWidth="1"/>
    <col min="10248" max="10248" width="15.5703125" style="3" customWidth="1"/>
    <col min="10249" max="10255" width="5.28515625" style="3" customWidth="1"/>
    <col min="10256" max="10256" width="7" style="3" customWidth="1"/>
    <col min="10257" max="10263" width="5.28515625" style="3" customWidth="1"/>
    <col min="10264" max="10265" width="7" style="3" customWidth="1"/>
    <col min="10266" max="10266" width="5.28515625" style="3" customWidth="1"/>
    <col min="10267" max="10500" width="9.140625" style="3"/>
    <col min="10501" max="10501" width="5.28515625" style="3" customWidth="1"/>
    <col min="10502" max="10502" width="12.140625" style="3" customWidth="1"/>
    <col min="10503" max="10503" width="13.28515625" style="3" customWidth="1"/>
    <col min="10504" max="10504" width="15.5703125" style="3" customWidth="1"/>
    <col min="10505" max="10511" width="5.28515625" style="3" customWidth="1"/>
    <col min="10512" max="10512" width="7" style="3" customWidth="1"/>
    <col min="10513" max="10519" width="5.28515625" style="3" customWidth="1"/>
    <col min="10520" max="10521" width="7" style="3" customWidth="1"/>
    <col min="10522" max="10522" width="5.28515625" style="3" customWidth="1"/>
    <col min="10523" max="10756" width="9.140625" style="3"/>
    <col min="10757" max="10757" width="5.28515625" style="3" customWidth="1"/>
    <col min="10758" max="10758" width="12.140625" style="3" customWidth="1"/>
    <col min="10759" max="10759" width="13.28515625" style="3" customWidth="1"/>
    <col min="10760" max="10760" width="15.5703125" style="3" customWidth="1"/>
    <col min="10761" max="10767" width="5.28515625" style="3" customWidth="1"/>
    <col min="10768" max="10768" width="7" style="3" customWidth="1"/>
    <col min="10769" max="10775" width="5.28515625" style="3" customWidth="1"/>
    <col min="10776" max="10777" width="7" style="3" customWidth="1"/>
    <col min="10778" max="10778" width="5.28515625" style="3" customWidth="1"/>
    <col min="10779" max="11012" width="9.140625" style="3"/>
    <col min="11013" max="11013" width="5.28515625" style="3" customWidth="1"/>
    <col min="11014" max="11014" width="12.140625" style="3" customWidth="1"/>
    <col min="11015" max="11015" width="13.28515625" style="3" customWidth="1"/>
    <col min="11016" max="11016" width="15.5703125" style="3" customWidth="1"/>
    <col min="11017" max="11023" width="5.28515625" style="3" customWidth="1"/>
    <col min="11024" max="11024" width="7" style="3" customWidth="1"/>
    <col min="11025" max="11031" width="5.28515625" style="3" customWidth="1"/>
    <col min="11032" max="11033" width="7" style="3" customWidth="1"/>
    <col min="11034" max="11034" width="5.28515625" style="3" customWidth="1"/>
    <col min="11035" max="11268" width="9.140625" style="3"/>
    <col min="11269" max="11269" width="5.28515625" style="3" customWidth="1"/>
    <col min="11270" max="11270" width="12.140625" style="3" customWidth="1"/>
    <col min="11271" max="11271" width="13.28515625" style="3" customWidth="1"/>
    <col min="11272" max="11272" width="15.5703125" style="3" customWidth="1"/>
    <col min="11273" max="11279" width="5.28515625" style="3" customWidth="1"/>
    <col min="11280" max="11280" width="7" style="3" customWidth="1"/>
    <col min="11281" max="11287" width="5.28515625" style="3" customWidth="1"/>
    <col min="11288" max="11289" width="7" style="3" customWidth="1"/>
    <col min="11290" max="11290" width="5.28515625" style="3" customWidth="1"/>
    <col min="11291" max="11524" width="9.140625" style="3"/>
    <col min="11525" max="11525" width="5.28515625" style="3" customWidth="1"/>
    <col min="11526" max="11526" width="12.140625" style="3" customWidth="1"/>
    <col min="11527" max="11527" width="13.28515625" style="3" customWidth="1"/>
    <col min="11528" max="11528" width="15.5703125" style="3" customWidth="1"/>
    <col min="11529" max="11535" width="5.28515625" style="3" customWidth="1"/>
    <col min="11536" max="11536" width="7" style="3" customWidth="1"/>
    <col min="11537" max="11543" width="5.28515625" style="3" customWidth="1"/>
    <col min="11544" max="11545" width="7" style="3" customWidth="1"/>
    <col min="11546" max="11546" width="5.28515625" style="3" customWidth="1"/>
    <col min="11547" max="11780" width="9.140625" style="3"/>
    <col min="11781" max="11781" width="5.28515625" style="3" customWidth="1"/>
    <col min="11782" max="11782" width="12.140625" style="3" customWidth="1"/>
    <col min="11783" max="11783" width="13.28515625" style="3" customWidth="1"/>
    <col min="11784" max="11784" width="15.5703125" style="3" customWidth="1"/>
    <col min="11785" max="11791" width="5.28515625" style="3" customWidth="1"/>
    <col min="11792" max="11792" width="7" style="3" customWidth="1"/>
    <col min="11793" max="11799" width="5.28515625" style="3" customWidth="1"/>
    <col min="11800" max="11801" width="7" style="3" customWidth="1"/>
    <col min="11802" max="11802" width="5.28515625" style="3" customWidth="1"/>
    <col min="11803" max="12036" width="9.140625" style="3"/>
    <col min="12037" max="12037" width="5.28515625" style="3" customWidth="1"/>
    <col min="12038" max="12038" width="12.140625" style="3" customWidth="1"/>
    <col min="12039" max="12039" width="13.28515625" style="3" customWidth="1"/>
    <col min="12040" max="12040" width="15.5703125" style="3" customWidth="1"/>
    <col min="12041" max="12047" width="5.28515625" style="3" customWidth="1"/>
    <col min="12048" max="12048" width="7" style="3" customWidth="1"/>
    <col min="12049" max="12055" width="5.28515625" style="3" customWidth="1"/>
    <col min="12056" max="12057" width="7" style="3" customWidth="1"/>
    <col min="12058" max="12058" width="5.28515625" style="3" customWidth="1"/>
    <col min="12059" max="12292" width="9.140625" style="3"/>
    <col min="12293" max="12293" width="5.28515625" style="3" customWidth="1"/>
    <col min="12294" max="12294" width="12.140625" style="3" customWidth="1"/>
    <col min="12295" max="12295" width="13.28515625" style="3" customWidth="1"/>
    <col min="12296" max="12296" width="15.5703125" style="3" customWidth="1"/>
    <col min="12297" max="12303" width="5.28515625" style="3" customWidth="1"/>
    <col min="12304" max="12304" width="7" style="3" customWidth="1"/>
    <col min="12305" max="12311" width="5.28515625" style="3" customWidth="1"/>
    <col min="12312" max="12313" width="7" style="3" customWidth="1"/>
    <col min="12314" max="12314" width="5.28515625" style="3" customWidth="1"/>
    <col min="12315" max="12548" width="9.140625" style="3"/>
    <col min="12549" max="12549" width="5.28515625" style="3" customWidth="1"/>
    <col min="12550" max="12550" width="12.140625" style="3" customWidth="1"/>
    <col min="12551" max="12551" width="13.28515625" style="3" customWidth="1"/>
    <col min="12552" max="12552" width="15.5703125" style="3" customWidth="1"/>
    <col min="12553" max="12559" width="5.28515625" style="3" customWidth="1"/>
    <col min="12560" max="12560" width="7" style="3" customWidth="1"/>
    <col min="12561" max="12567" width="5.28515625" style="3" customWidth="1"/>
    <col min="12568" max="12569" width="7" style="3" customWidth="1"/>
    <col min="12570" max="12570" width="5.28515625" style="3" customWidth="1"/>
    <col min="12571" max="12804" width="9.140625" style="3"/>
    <col min="12805" max="12805" width="5.28515625" style="3" customWidth="1"/>
    <col min="12806" max="12806" width="12.140625" style="3" customWidth="1"/>
    <col min="12807" max="12807" width="13.28515625" style="3" customWidth="1"/>
    <col min="12808" max="12808" width="15.5703125" style="3" customWidth="1"/>
    <col min="12809" max="12815" width="5.28515625" style="3" customWidth="1"/>
    <col min="12816" max="12816" width="7" style="3" customWidth="1"/>
    <col min="12817" max="12823" width="5.28515625" style="3" customWidth="1"/>
    <col min="12824" max="12825" width="7" style="3" customWidth="1"/>
    <col min="12826" max="12826" width="5.28515625" style="3" customWidth="1"/>
    <col min="12827" max="13060" width="9.140625" style="3"/>
    <col min="13061" max="13061" width="5.28515625" style="3" customWidth="1"/>
    <col min="13062" max="13062" width="12.140625" style="3" customWidth="1"/>
    <col min="13063" max="13063" width="13.28515625" style="3" customWidth="1"/>
    <col min="13064" max="13064" width="15.5703125" style="3" customWidth="1"/>
    <col min="13065" max="13071" width="5.28515625" style="3" customWidth="1"/>
    <col min="13072" max="13072" width="7" style="3" customWidth="1"/>
    <col min="13073" max="13079" width="5.28515625" style="3" customWidth="1"/>
    <col min="13080" max="13081" width="7" style="3" customWidth="1"/>
    <col min="13082" max="13082" width="5.28515625" style="3" customWidth="1"/>
    <col min="13083" max="13316" width="9.140625" style="3"/>
    <col min="13317" max="13317" width="5.28515625" style="3" customWidth="1"/>
    <col min="13318" max="13318" width="12.140625" style="3" customWidth="1"/>
    <col min="13319" max="13319" width="13.28515625" style="3" customWidth="1"/>
    <col min="13320" max="13320" width="15.5703125" style="3" customWidth="1"/>
    <col min="13321" max="13327" width="5.28515625" style="3" customWidth="1"/>
    <col min="13328" max="13328" width="7" style="3" customWidth="1"/>
    <col min="13329" max="13335" width="5.28515625" style="3" customWidth="1"/>
    <col min="13336" max="13337" width="7" style="3" customWidth="1"/>
    <col min="13338" max="13338" width="5.28515625" style="3" customWidth="1"/>
    <col min="13339" max="13572" width="9.140625" style="3"/>
    <col min="13573" max="13573" width="5.28515625" style="3" customWidth="1"/>
    <col min="13574" max="13574" width="12.140625" style="3" customWidth="1"/>
    <col min="13575" max="13575" width="13.28515625" style="3" customWidth="1"/>
    <col min="13576" max="13576" width="15.5703125" style="3" customWidth="1"/>
    <col min="13577" max="13583" width="5.28515625" style="3" customWidth="1"/>
    <col min="13584" max="13584" width="7" style="3" customWidth="1"/>
    <col min="13585" max="13591" width="5.28515625" style="3" customWidth="1"/>
    <col min="13592" max="13593" width="7" style="3" customWidth="1"/>
    <col min="13594" max="13594" width="5.28515625" style="3" customWidth="1"/>
    <col min="13595" max="13828" width="9.140625" style="3"/>
    <col min="13829" max="13829" width="5.28515625" style="3" customWidth="1"/>
    <col min="13830" max="13830" width="12.140625" style="3" customWidth="1"/>
    <col min="13831" max="13831" width="13.28515625" style="3" customWidth="1"/>
    <col min="13832" max="13832" width="15.5703125" style="3" customWidth="1"/>
    <col min="13833" max="13839" width="5.28515625" style="3" customWidth="1"/>
    <col min="13840" max="13840" width="7" style="3" customWidth="1"/>
    <col min="13841" max="13847" width="5.28515625" style="3" customWidth="1"/>
    <col min="13848" max="13849" width="7" style="3" customWidth="1"/>
    <col min="13850" max="13850" width="5.28515625" style="3" customWidth="1"/>
    <col min="13851" max="14084" width="9.140625" style="3"/>
    <col min="14085" max="14085" width="5.28515625" style="3" customWidth="1"/>
    <col min="14086" max="14086" width="12.140625" style="3" customWidth="1"/>
    <col min="14087" max="14087" width="13.28515625" style="3" customWidth="1"/>
    <col min="14088" max="14088" width="15.5703125" style="3" customWidth="1"/>
    <col min="14089" max="14095" width="5.28515625" style="3" customWidth="1"/>
    <col min="14096" max="14096" width="7" style="3" customWidth="1"/>
    <col min="14097" max="14103" width="5.28515625" style="3" customWidth="1"/>
    <col min="14104" max="14105" width="7" style="3" customWidth="1"/>
    <col min="14106" max="14106" width="5.28515625" style="3" customWidth="1"/>
    <col min="14107" max="14340" width="9.140625" style="3"/>
    <col min="14341" max="14341" width="5.28515625" style="3" customWidth="1"/>
    <col min="14342" max="14342" width="12.140625" style="3" customWidth="1"/>
    <col min="14343" max="14343" width="13.28515625" style="3" customWidth="1"/>
    <col min="14344" max="14344" width="15.5703125" style="3" customWidth="1"/>
    <col min="14345" max="14351" width="5.28515625" style="3" customWidth="1"/>
    <col min="14352" max="14352" width="7" style="3" customWidth="1"/>
    <col min="14353" max="14359" width="5.28515625" style="3" customWidth="1"/>
    <col min="14360" max="14361" width="7" style="3" customWidth="1"/>
    <col min="14362" max="14362" width="5.28515625" style="3" customWidth="1"/>
    <col min="14363" max="14596" width="9.140625" style="3"/>
    <col min="14597" max="14597" width="5.28515625" style="3" customWidth="1"/>
    <col min="14598" max="14598" width="12.140625" style="3" customWidth="1"/>
    <col min="14599" max="14599" width="13.28515625" style="3" customWidth="1"/>
    <col min="14600" max="14600" width="15.5703125" style="3" customWidth="1"/>
    <col min="14601" max="14607" width="5.28515625" style="3" customWidth="1"/>
    <col min="14608" max="14608" width="7" style="3" customWidth="1"/>
    <col min="14609" max="14615" width="5.28515625" style="3" customWidth="1"/>
    <col min="14616" max="14617" width="7" style="3" customWidth="1"/>
    <col min="14618" max="14618" width="5.28515625" style="3" customWidth="1"/>
    <col min="14619" max="14852" width="9.140625" style="3"/>
    <col min="14853" max="14853" width="5.28515625" style="3" customWidth="1"/>
    <col min="14854" max="14854" width="12.140625" style="3" customWidth="1"/>
    <col min="14855" max="14855" width="13.28515625" style="3" customWidth="1"/>
    <col min="14856" max="14856" width="15.5703125" style="3" customWidth="1"/>
    <col min="14857" max="14863" width="5.28515625" style="3" customWidth="1"/>
    <col min="14864" max="14864" width="7" style="3" customWidth="1"/>
    <col min="14865" max="14871" width="5.28515625" style="3" customWidth="1"/>
    <col min="14872" max="14873" width="7" style="3" customWidth="1"/>
    <col min="14874" max="14874" width="5.28515625" style="3" customWidth="1"/>
    <col min="14875" max="15108" width="9.140625" style="3"/>
    <col min="15109" max="15109" width="5.28515625" style="3" customWidth="1"/>
    <col min="15110" max="15110" width="12.140625" style="3" customWidth="1"/>
    <col min="15111" max="15111" width="13.28515625" style="3" customWidth="1"/>
    <col min="15112" max="15112" width="15.5703125" style="3" customWidth="1"/>
    <col min="15113" max="15119" width="5.28515625" style="3" customWidth="1"/>
    <col min="15120" max="15120" width="7" style="3" customWidth="1"/>
    <col min="15121" max="15127" width="5.28515625" style="3" customWidth="1"/>
    <col min="15128" max="15129" width="7" style="3" customWidth="1"/>
    <col min="15130" max="15130" width="5.28515625" style="3" customWidth="1"/>
    <col min="15131" max="15364" width="9.140625" style="3"/>
    <col min="15365" max="15365" width="5.28515625" style="3" customWidth="1"/>
    <col min="15366" max="15366" width="12.140625" style="3" customWidth="1"/>
    <col min="15367" max="15367" width="13.28515625" style="3" customWidth="1"/>
    <col min="15368" max="15368" width="15.5703125" style="3" customWidth="1"/>
    <col min="15369" max="15375" width="5.28515625" style="3" customWidth="1"/>
    <col min="15376" max="15376" width="7" style="3" customWidth="1"/>
    <col min="15377" max="15383" width="5.28515625" style="3" customWidth="1"/>
    <col min="15384" max="15385" width="7" style="3" customWidth="1"/>
    <col min="15386" max="15386" width="5.28515625" style="3" customWidth="1"/>
    <col min="15387" max="15620" width="9.140625" style="3"/>
    <col min="15621" max="15621" width="5.28515625" style="3" customWidth="1"/>
    <col min="15622" max="15622" width="12.140625" style="3" customWidth="1"/>
    <col min="15623" max="15623" width="13.28515625" style="3" customWidth="1"/>
    <col min="15624" max="15624" width="15.5703125" style="3" customWidth="1"/>
    <col min="15625" max="15631" width="5.28515625" style="3" customWidth="1"/>
    <col min="15632" max="15632" width="7" style="3" customWidth="1"/>
    <col min="15633" max="15639" width="5.28515625" style="3" customWidth="1"/>
    <col min="15640" max="15641" width="7" style="3" customWidth="1"/>
    <col min="15642" max="15642" width="5.28515625" style="3" customWidth="1"/>
    <col min="15643" max="15876" width="9.140625" style="3"/>
    <col min="15877" max="15877" width="5.28515625" style="3" customWidth="1"/>
    <col min="15878" max="15878" width="12.140625" style="3" customWidth="1"/>
    <col min="15879" max="15879" width="13.28515625" style="3" customWidth="1"/>
    <col min="15880" max="15880" width="15.5703125" style="3" customWidth="1"/>
    <col min="15881" max="15887" width="5.28515625" style="3" customWidth="1"/>
    <col min="15888" max="15888" width="7" style="3" customWidth="1"/>
    <col min="15889" max="15895" width="5.28515625" style="3" customWidth="1"/>
    <col min="15896" max="15897" width="7" style="3" customWidth="1"/>
    <col min="15898" max="15898" width="5.28515625" style="3" customWidth="1"/>
    <col min="15899" max="16132" width="9.140625" style="3"/>
    <col min="16133" max="16133" width="5.28515625" style="3" customWidth="1"/>
    <col min="16134" max="16134" width="12.140625" style="3" customWidth="1"/>
    <col min="16135" max="16135" width="13.28515625" style="3" customWidth="1"/>
    <col min="16136" max="16136" width="15.5703125" style="3" customWidth="1"/>
    <col min="16137" max="16143" width="5.28515625" style="3" customWidth="1"/>
    <col min="16144" max="16144" width="7" style="3" customWidth="1"/>
    <col min="16145" max="16151" width="5.28515625" style="3" customWidth="1"/>
    <col min="16152" max="16153" width="7" style="3" customWidth="1"/>
    <col min="16154" max="16154" width="5.28515625" style="3" customWidth="1"/>
    <col min="16155" max="16384" width="9.140625" style="3"/>
  </cols>
  <sheetData>
    <row r="1" spans="1:29" ht="24" x14ac:dyDescent="0.15">
      <c r="C1" s="22" t="str">
        <f>CONCATENATE(名簿!B4,"予選")</f>
        <v>D女子予選</v>
      </c>
      <c r="H1" s="22" t="str">
        <f>名簿!B1</f>
        <v>第38回東北トランポリン選手権大会</v>
      </c>
    </row>
    <row r="2" spans="1:29" ht="15" customHeight="1" x14ac:dyDescent="0.15">
      <c r="C2" s="21"/>
      <c r="D2" s="22"/>
      <c r="I2" s="22"/>
      <c r="J2" s="22"/>
      <c r="K2" s="22"/>
    </row>
    <row r="3" spans="1:29" ht="24" x14ac:dyDescent="0.15">
      <c r="B3" s="1" t="s">
        <v>6</v>
      </c>
      <c r="C3" s="8"/>
      <c r="D3" s="8"/>
      <c r="E3" s="80" t="s">
        <v>10</v>
      </c>
      <c r="F3" s="81"/>
      <c r="G3" s="81"/>
      <c r="H3" s="81"/>
      <c r="I3" s="81"/>
      <c r="J3" s="81"/>
      <c r="K3" s="81"/>
      <c r="L3" s="81"/>
      <c r="M3" s="81"/>
      <c r="N3" s="81"/>
      <c r="O3" s="82" t="s">
        <v>9</v>
      </c>
      <c r="P3" s="83"/>
      <c r="Q3" s="83"/>
      <c r="R3" s="83"/>
      <c r="S3" s="83"/>
      <c r="T3" s="83"/>
      <c r="U3" s="83"/>
      <c r="V3" s="83"/>
      <c r="W3" s="83"/>
      <c r="X3" s="84"/>
    </row>
    <row r="4" spans="1:29" ht="21" customHeight="1" x14ac:dyDescent="0.15">
      <c r="A4" s="4" t="s">
        <v>12</v>
      </c>
      <c r="B4" s="4" t="s">
        <v>26</v>
      </c>
      <c r="C4" s="4" t="s">
        <v>16</v>
      </c>
      <c r="D4" s="27" t="s">
        <v>27</v>
      </c>
      <c r="E4" s="28" t="s">
        <v>0</v>
      </c>
      <c r="F4" s="28" t="s">
        <v>1</v>
      </c>
      <c r="G4" s="28" t="s">
        <v>2</v>
      </c>
      <c r="H4" s="28" t="s">
        <v>3</v>
      </c>
      <c r="I4" s="28" t="s">
        <v>5</v>
      </c>
      <c r="J4" s="28" t="s">
        <v>37</v>
      </c>
      <c r="K4" s="28" t="s">
        <v>39</v>
      </c>
      <c r="L4" s="28" t="s">
        <v>8</v>
      </c>
      <c r="M4" s="28" t="s">
        <v>4</v>
      </c>
      <c r="N4" s="29" t="s">
        <v>19</v>
      </c>
      <c r="O4" s="32" t="s">
        <v>20</v>
      </c>
      <c r="P4" s="32" t="s">
        <v>1</v>
      </c>
      <c r="Q4" s="32" t="s">
        <v>2</v>
      </c>
      <c r="R4" s="32" t="s">
        <v>3</v>
      </c>
      <c r="S4" s="32" t="s">
        <v>21</v>
      </c>
      <c r="T4" s="32" t="s">
        <v>36</v>
      </c>
      <c r="U4" s="32" t="s">
        <v>38</v>
      </c>
      <c r="V4" s="32" t="s">
        <v>22</v>
      </c>
      <c r="W4" s="32" t="s">
        <v>23</v>
      </c>
      <c r="X4" s="33" t="s">
        <v>19</v>
      </c>
      <c r="Y4" s="9" t="s">
        <v>24</v>
      </c>
      <c r="Z4" s="9" t="s">
        <v>13</v>
      </c>
      <c r="AC4" s="6"/>
    </row>
    <row r="5" spans="1:29" ht="21" customHeight="1" x14ac:dyDescent="0.15">
      <c r="A5" s="9">
        <f>名簿!A6</f>
        <v>1</v>
      </c>
      <c r="B5" s="9" t="str">
        <f>名簿!B6</f>
        <v>新田　真央</v>
      </c>
      <c r="C5" s="9" t="str">
        <f>名簿!C6</f>
        <v>ニッタ　マヒロ</v>
      </c>
      <c r="D5" s="10" t="str">
        <f>名簿!D6</f>
        <v>宮城県</v>
      </c>
      <c r="E5" s="69">
        <v>6.7</v>
      </c>
      <c r="F5" s="69">
        <v>6.8</v>
      </c>
      <c r="G5" s="69">
        <v>6.3</v>
      </c>
      <c r="H5" s="69">
        <v>6.3</v>
      </c>
      <c r="I5" s="11">
        <f>SUM(E5:H5)-MIN(E5:H5)-MAX(E5:H5)</f>
        <v>13</v>
      </c>
      <c r="J5" s="69">
        <v>9.9</v>
      </c>
      <c r="K5" s="69">
        <v>9.9</v>
      </c>
      <c r="L5" s="11">
        <f>(J5+K5)/2</f>
        <v>9.9</v>
      </c>
      <c r="M5" s="70">
        <v>1</v>
      </c>
      <c r="N5" s="30">
        <f>ROUND((I5+L5+M5),2)</f>
        <v>23.9</v>
      </c>
      <c r="O5" s="71">
        <v>6.7</v>
      </c>
      <c r="P5" s="71">
        <v>6.7</v>
      </c>
      <c r="Q5" s="71">
        <v>6.8</v>
      </c>
      <c r="R5" s="71">
        <v>6.8</v>
      </c>
      <c r="S5" s="12">
        <f>SUM(O5:R5)-MIN(O5:R5)-MAX(O5:R5)</f>
        <v>13.5</v>
      </c>
      <c r="T5" s="71">
        <v>10</v>
      </c>
      <c r="U5" s="71">
        <v>9.8000000000000007</v>
      </c>
      <c r="V5" s="12">
        <f>(T5+U5)/2</f>
        <v>9.9</v>
      </c>
      <c r="W5" s="71">
        <v>1</v>
      </c>
      <c r="X5" s="34">
        <f>ROUND((S5+V5+W5),2)</f>
        <v>24.4</v>
      </c>
      <c r="Y5" s="15">
        <f>ROUND(MAX(N5,X5),2)</f>
        <v>24.4</v>
      </c>
      <c r="Z5" s="4">
        <f t="shared" ref="Z5:Z29" si="0">RANK(AB5,$AB$5:$AB$44,0)</f>
        <v>22</v>
      </c>
      <c r="AA5" s="3">
        <v>9.9</v>
      </c>
      <c r="AB5" s="16">
        <f>ROUND(Y5,3)-(AC5/10000)</f>
        <v>24.399799999999999</v>
      </c>
      <c r="AC5" s="3">
        <v>2</v>
      </c>
    </row>
    <row r="6" spans="1:29" ht="21" customHeight="1" x14ac:dyDescent="0.15">
      <c r="A6" s="9">
        <f>名簿!A7</f>
        <v>2</v>
      </c>
      <c r="B6" s="9" t="str">
        <f>名簿!B7</f>
        <v>岩渕　まお</v>
      </c>
      <c r="C6" s="9" t="str">
        <f>名簿!C7</f>
        <v>イワブチ　マオ</v>
      </c>
      <c r="D6" s="10" t="str">
        <f>名簿!D7</f>
        <v>宮城県</v>
      </c>
      <c r="E6" s="69">
        <v>7.2</v>
      </c>
      <c r="F6" s="69">
        <v>7.3</v>
      </c>
      <c r="G6" s="69">
        <v>6.8</v>
      </c>
      <c r="H6" s="69">
        <v>7</v>
      </c>
      <c r="I6" s="11">
        <f t="shared" ref="I6:I23" si="1">SUM(E6:H6)-MIN(E6:H6)-MAX(E6:H6)</f>
        <v>14.2</v>
      </c>
      <c r="J6" s="69">
        <v>10</v>
      </c>
      <c r="K6" s="69">
        <v>9.8000000000000007</v>
      </c>
      <c r="L6" s="11">
        <f t="shared" ref="L6:L29" si="2">(J6+K6)/2</f>
        <v>9.9</v>
      </c>
      <c r="M6" s="70">
        <v>0.9</v>
      </c>
      <c r="N6" s="30">
        <f t="shared" ref="N6:N29" si="3">ROUND((I6+L6+M6),2)</f>
        <v>25</v>
      </c>
      <c r="O6" s="71">
        <v>7.2</v>
      </c>
      <c r="P6" s="71">
        <v>7.1</v>
      </c>
      <c r="Q6" s="71">
        <v>6.9</v>
      </c>
      <c r="R6" s="71">
        <v>6.8</v>
      </c>
      <c r="S6" s="12">
        <f t="shared" ref="S6:S23" si="4">SUM(O6:R6)-MIN(O6:R6)-MAX(O6:R6)</f>
        <v>14.000000000000004</v>
      </c>
      <c r="T6" s="71">
        <v>9.6</v>
      </c>
      <c r="U6" s="71">
        <v>9.4</v>
      </c>
      <c r="V6" s="12">
        <f t="shared" ref="V6:V29" si="5">(T6+U6)/2</f>
        <v>9.5</v>
      </c>
      <c r="W6" s="71">
        <v>0.9</v>
      </c>
      <c r="X6" s="34">
        <f t="shared" ref="X6:X29" si="6">ROUND((S6+V6+W6),2)</f>
        <v>24.4</v>
      </c>
      <c r="Y6" s="15">
        <f t="shared" ref="Y6:Y29" si="7">ROUND(MAX(N6,X6),2)</f>
        <v>25</v>
      </c>
      <c r="Z6" s="4">
        <f t="shared" si="0"/>
        <v>18</v>
      </c>
      <c r="AA6" s="3">
        <v>9.9</v>
      </c>
      <c r="AB6" s="16">
        <f t="shared" ref="AB6:AB23" si="8">ROUND(Y6,3)-(AC6/10000)</f>
        <v>24.9998</v>
      </c>
      <c r="AC6" s="3">
        <v>2</v>
      </c>
    </row>
    <row r="7" spans="1:29" ht="21" customHeight="1" x14ac:dyDescent="0.15">
      <c r="A7" s="9">
        <f>名簿!A8</f>
        <v>3</v>
      </c>
      <c r="B7" s="9" t="str">
        <f>名簿!B8</f>
        <v>菅原　璃咲</v>
      </c>
      <c r="C7" s="9" t="str">
        <f>名簿!C8</f>
        <v>スガワラ　リサ</v>
      </c>
      <c r="D7" s="10" t="str">
        <f>名簿!D8</f>
        <v>秋田県</v>
      </c>
      <c r="E7" s="69">
        <v>7.1</v>
      </c>
      <c r="F7" s="69">
        <v>6.8</v>
      </c>
      <c r="G7" s="69">
        <v>7</v>
      </c>
      <c r="H7" s="69">
        <v>6.7</v>
      </c>
      <c r="I7" s="11">
        <f t="shared" si="1"/>
        <v>13.799999999999999</v>
      </c>
      <c r="J7" s="69">
        <v>10</v>
      </c>
      <c r="K7" s="69">
        <v>10</v>
      </c>
      <c r="L7" s="11">
        <f t="shared" si="2"/>
        <v>10</v>
      </c>
      <c r="M7" s="70">
        <v>0.6</v>
      </c>
      <c r="N7" s="30">
        <f t="shared" si="3"/>
        <v>24.4</v>
      </c>
      <c r="O7" s="71">
        <v>6.6</v>
      </c>
      <c r="P7" s="71">
        <v>7</v>
      </c>
      <c r="Q7" s="71">
        <v>7</v>
      </c>
      <c r="R7" s="71">
        <v>6.6</v>
      </c>
      <c r="S7" s="12">
        <f t="shared" si="4"/>
        <v>13.600000000000001</v>
      </c>
      <c r="T7" s="71">
        <v>10</v>
      </c>
      <c r="U7" s="71">
        <v>10</v>
      </c>
      <c r="V7" s="12">
        <f t="shared" si="5"/>
        <v>10</v>
      </c>
      <c r="W7" s="71">
        <v>0.6</v>
      </c>
      <c r="X7" s="34">
        <f t="shared" si="6"/>
        <v>24.2</v>
      </c>
      <c r="Y7" s="15">
        <f t="shared" si="7"/>
        <v>24.4</v>
      </c>
      <c r="Z7" s="4">
        <f t="shared" si="0"/>
        <v>21</v>
      </c>
      <c r="AA7" s="3">
        <v>10</v>
      </c>
      <c r="AB7" s="16">
        <f t="shared" si="8"/>
        <v>24.399899999999999</v>
      </c>
      <c r="AC7" s="3">
        <v>1</v>
      </c>
    </row>
    <row r="8" spans="1:29" ht="21" customHeight="1" x14ac:dyDescent="0.15">
      <c r="A8" s="9">
        <f>名簿!A9</f>
        <v>4</v>
      </c>
      <c r="B8" s="9" t="str">
        <f>名簿!B9</f>
        <v>田村　優妃</v>
      </c>
      <c r="C8" s="9" t="str">
        <f>名簿!C9</f>
        <v>タムラ　ユウヒ</v>
      </c>
      <c r="D8" s="10" t="str">
        <f>名簿!D9</f>
        <v>福島県</v>
      </c>
      <c r="E8" s="69">
        <v>7.2</v>
      </c>
      <c r="F8" s="69">
        <v>7</v>
      </c>
      <c r="G8" s="69">
        <v>7.1</v>
      </c>
      <c r="H8" s="69">
        <v>6.6</v>
      </c>
      <c r="I8" s="11">
        <f t="shared" si="1"/>
        <v>14.099999999999998</v>
      </c>
      <c r="J8" s="69">
        <v>9.8000000000000007</v>
      </c>
      <c r="K8" s="69">
        <v>9.6999999999999993</v>
      </c>
      <c r="L8" s="11">
        <f t="shared" si="2"/>
        <v>9.75</v>
      </c>
      <c r="M8" s="70">
        <v>0.9</v>
      </c>
      <c r="N8" s="30">
        <f t="shared" si="3"/>
        <v>24.75</v>
      </c>
      <c r="O8" s="71">
        <v>7.4</v>
      </c>
      <c r="P8" s="71">
        <v>7.3</v>
      </c>
      <c r="Q8" s="71">
        <v>7.6</v>
      </c>
      <c r="R8" s="71">
        <v>6.8</v>
      </c>
      <c r="S8" s="12">
        <f t="shared" si="4"/>
        <v>14.699999999999998</v>
      </c>
      <c r="T8" s="71">
        <v>9.9</v>
      </c>
      <c r="U8" s="71">
        <v>9.8000000000000007</v>
      </c>
      <c r="V8" s="12">
        <f t="shared" si="5"/>
        <v>9.8500000000000014</v>
      </c>
      <c r="W8" s="71">
        <v>0.9</v>
      </c>
      <c r="X8" s="34">
        <f t="shared" si="6"/>
        <v>25.45</v>
      </c>
      <c r="Y8" s="15">
        <f t="shared" si="7"/>
        <v>25.45</v>
      </c>
      <c r="Z8" s="4">
        <f t="shared" si="0"/>
        <v>11</v>
      </c>
      <c r="AB8" s="16">
        <f t="shared" si="8"/>
        <v>25.45</v>
      </c>
    </row>
    <row r="9" spans="1:29" ht="21" customHeight="1" x14ac:dyDescent="0.15">
      <c r="A9" s="9">
        <f>名簿!A10</f>
        <v>5</v>
      </c>
      <c r="B9" s="9" t="str">
        <f>名簿!B10</f>
        <v>米澤　澄生子</v>
      </c>
      <c r="C9" s="9" t="str">
        <f>名簿!C10</f>
        <v>ヨネザワ　トウコ</v>
      </c>
      <c r="D9" s="10" t="str">
        <f>名簿!D10</f>
        <v>秋田県</v>
      </c>
      <c r="E9" s="69">
        <v>4.8</v>
      </c>
      <c r="F9" s="69">
        <v>5.6</v>
      </c>
      <c r="G9" s="69">
        <v>5.7</v>
      </c>
      <c r="H9" s="69">
        <v>5.7</v>
      </c>
      <c r="I9" s="11">
        <f t="shared" si="1"/>
        <v>11.299999999999997</v>
      </c>
      <c r="J9" s="69">
        <v>8</v>
      </c>
      <c r="K9" s="69">
        <v>7.9</v>
      </c>
      <c r="L9" s="11">
        <f t="shared" si="2"/>
        <v>7.95</v>
      </c>
      <c r="M9" s="70">
        <v>0.8</v>
      </c>
      <c r="N9" s="30">
        <f t="shared" si="3"/>
        <v>20.05</v>
      </c>
      <c r="O9" s="71">
        <v>5.9</v>
      </c>
      <c r="P9" s="71">
        <v>6.6</v>
      </c>
      <c r="Q9" s="71">
        <v>6.4</v>
      </c>
      <c r="R9" s="71">
        <v>6.3</v>
      </c>
      <c r="S9" s="12">
        <f t="shared" si="4"/>
        <v>12.699999999999998</v>
      </c>
      <c r="T9" s="71">
        <v>9.9</v>
      </c>
      <c r="U9" s="71">
        <v>9.8000000000000007</v>
      </c>
      <c r="V9" s="12">
        <f t="shared" si="5"/>
        <v>9.8500000000000014</v>
      </c>
      <c r="W9" s="71">
        <v>0.6</v>
      </c>
      <c r="X9" s="34">
        <f t="shared" si="6"/>
        <v>23.15</v>
      </c>
      <c r="Y9" s="15">
        <f t="shared" si="7"/>
        <v>23.15</v>
      </c>
      <c r="Z9" s="4">
        <f t="shared" si="0"/>
        <v>24</v>
      </c>
      <c r="AB9" s="16">
        <f t="shared" si="8"/>
        <v>23.15</v>
      </c>
    </row>
    <row r="10" spans="1:29" ht="21" customHeight="1" x14ac:dyDescent="0.15">
      <c r="A10" s="9">
        <f>名簿!A11</f>
        <v>6</v>
      </c>
      <c r="B10" s="9" t="str">
        <f>名簿!B11</f>
        <v>常松　陽央里</v>
      </c>
      <c r="C10" s="9" t="str">
        <f>名簿!C11</f>
        <v>ツネマツ　ヒオリ</v>
      </c>
      <c r="D10" s="10" t="str">
        <f>名簿!D11</f>
        <v>福島県</v>
      </c>
      <c r="E10" s="69">
        <v>7.1</v>
      </c>
      <c r="F10" s="69">
        <v>7.2</v>
      </c>
      <c r="G10" s="69">
        <v>7.4</v>
      </c>
      <c r="H10" s="69">
        <v>6.4</v>
      </c>
      <c r="I10" s="11">
        <f t="shared" si="1"/>
        <v>14.300000000000002</v>
      </c>
      <c r="J10" s="69">
        <v>10</v>
      </c>
      <c r="K10" s="69">
        <v>10</v>
      </c>
      <c r="L10" s="11">
        <f t="shared" si="2"/>
        <v>10</v>
      </c>
      <c r="M10" s="70">
        <v>0.8</v>
      </c>
      <c r="N10" s="30">
        <f t="shared" si="3"/>
        <v>25.1</v>
      </c>
      <c r="O10" s="71">
        <v>7.6</v>
      </c>
      <c r="P10" s="71">
        <v>7.3</v>
      </c>
      <c r="Q10" s="71">
        <v>7.5</v>
      </c>
      <c r="R10" s="71">
        <v>7.3</v>
      </c>
      <c r="S10" s="12">
        <f t="shared" si="4"/>
        <v>14.799999999999999</v>
      </c>
      <c r="T10" s="71">
        <v>9.9</v>
      </c>
      <c r="U10" s="71">
        <v>9.9</v>
      </c>
      <c r="V10" s="12">
        <f t="shared" si="5"/>
        <v>9.9</v>
      </c>
      <c r="W10" s="71">
        <v>0.8</v>
      </c>
      <c r="X10" s="34">
        <f t="shared" si="6"/>
        <v>25.5</v>
      </c>
      <c r="Y10" s="15">
        <f t="shared" si="7"/>
        <v>25.5</v>
      </c>
      <c r="Z10" s="4">
        <f t="shared" si="0"/>
        <v>10</v>
      </c>
      <c r="AA10" s="3">
        <f>9.9+0.8</f>
        <v>10.700000000000001</v>
      </c>
      <c r="AB10" s="16">
        <f t="shared" si="8"/>
        <v>25.4998</v>
      </c>
      <c r="AC10" s="3">
        <v>2</v>
      </c>
    </row>
    <row r="11" spans="1:29" ht="21" customHeight="1" x14ac:dyDescent="0.15">
      <c r="A11" s="9">
        <f>名簿!A12</f>
        <v>7</v>
      </c>
      <c r="B11" s="9" t="str">
        <f>名簿!B12</f>
        <v>髙橋　織花</v>
      </c>
      <c r="C11" s="9" t="str">
        <f>名簿!C12</f>
        <v>タカハシ　リカ</v>
      </c>
      <c r="D11" s="10" t="str">
        <f>名簿!D12</f>
        <v>宮城県</v>
      </c>
      <c r="E11" s="69">
        <v>7.3</v>
      </c>
      <c r="F11" s="69">
        <v>7.5</v>
      </c>
      <c r="G11" s="69">
        <v>7.7</v>
      </c>
      <c r="H11" s="69">
        <v>6.7</v>
      </c>
      <c r="I11" s="11">
        <f t="shared" si="1"/>
        <v>14.8</v>
      </c>
      <c r="J11" s="69">
        <v>9.9</v>
      </c>
      <c r="K11" s="69">
        <v>9.9</v>
      </c>
      <c r="L11" s="11">
        <f t="shared" si="2"/>
        <v>9.9</v>
      </c>
      <c r="M11" s="70">
        <v>1</v>
      </c>
      <c r="N11" s="30">
        <f t="shared" si="3"/>
        <v>25.7</v>
      </c>
      <c r="O11" s="71">
        <v>7.2</v>
      </c>
      <c r="P11" s="71">
        <v>7.4</v>
      </c>
      <c r="Q11" s="71">
        <v>7.3</v>
      </c>
      <c r="R11" s="71">
        <v>7.2</v>
      </c>
      <c r="S11" s="12">
        <f t="shared" si="4"/>
        <v>14.500000000000002</v>
      </c>
      <c r="T11" s="71">
        <v>9.8000000000000007</v>
      </c>
      <c r="U11" s="71">
        <v>9.8000000000000007</v>
      </c>
      <c r="V11" s="12">
        <f t="shared" si="5"/>
        <v>9.8000000000000007</v>
      </c>
      <c r="W11" s="71">
        <v>1</v>
      </c>
      <c r="X11" s="34">
        <f t="shared" si="6"/>
        <v>25.3</v>
      </c>
      <c r="Y11" s="15">
        <f t="shared" si="7"/>
        <v>25.7</v>
      </c>
      <c r="Z11" s="4">
        <f t="shared" si="0"/>
        <v>7</v>
      </c>
      <c r="AB11" s="16">
        <f t="shared" si="8"/>
        <v>25.7</v>
      </c>
    </row>
    <row r="12" spans="1:29" ht="21" customHeight="1" x14ac:dyDescent="0.15">
      <c r="A12" s="9">
        <f>名簿!A13</f>
        <v>8</v>
      </c>
      <c r="B12" s="9" t="str">
        <f>名簿!B13</f>
        <v>小林　明日奏</v>
      </c>
      <c r="C12" s="9" t="str">
        <f>名簿!C13</f>
        <v>コバヤシ　アスカ</v>
      </c>
      <c r="D12" s="10" t="str">
        <f>名簿!D13</f>
        <v>秋田県</v>
      </c>
      <c r="E12" s="69">
        <v>7.1</v>
      </c>
      <c r="F12" s="69">
        <v>7.1</v>
      </c>
      <c r="G12" s="69">
        <v>7</v>
      </c>
      <c r="H12" s="69">
        <v>6.6</v>
      </c>
      <c r="I12" s="11">
        <f t="shared" si="1"/>
        <v>14.099999999999996</v>
      </c>
      <c r="J12" s="69">
        <v>9.8000000000000007</v>
      </c>
      <c r="K12" s="69">
        <v>10</v>
      </c>
      <c r="L12" s="11">
        <f t="shared" si="2"/>
        <v>9.9</v>
      </c>
      <c r="M12" s="70">
        <v>1</v>
      </c>
      <c r="N12" s="30">
        <f t="shared" si="3"/>
        <v>25</v>
      </c>
      <c r="O12" s="71">
        <v>7.4</v>
      </c>
      <c r="P12" s="71">
        <v>7.5</v>
      </c>
      <c r="Q12" s="71">
        <v>7.3</v>
      </c>
      <c r="R12" s="71">
        <v>7.4</v>
      </c>
      <c r="S12" s="12">
        <f t="shared" si="4"/>
        <v>14.8</v>
      </c>
      <c r="T12" s="71">
        <v>9.9</v>
      </c>
      <c r="U12" s="71">
        <v>9.8000000000000007</v>
      </c>
      <c r="V12" s="12">
        <f t="shared" si="5"/>
        <v>9.8500000000000014</v>
      </c>
      <c r="W12" s="71">
        <v>1</v>
      </c>
      <c r="X12" s="34">
        <f t="shared" si="6"/>
        <v>25.65</v>
      </c>
      <c r="Y12" s="15">
        <f t="shared" si="7"/>
        <v>25.65</v>
      </c>
      <c r="Z12" s="4">
        <f t="shared" si="0"/>
        <v>8</v>
      </c>
      <c r="AB12" s="16">
        <f t="shared" si="8"/>
        <v>25.65</v>
      </c>
    </row>
    <row r="13" spans="1:29" ht="21" customHeight="1" x14ac:dyDescent="0.15">
      <c r="A13" s="9">
        <f>名簿!A14</f>
        <v>9</v>
      </c>
      <c r="B13" s="9" t="str">
        <f>名簿!B14</f>
        <v>桑原　由依奈</v>
      </c>
      <c r="C13" s="9" t="str">
        <f>名簿!C14</f>
        <v>クワハラ　ユイナ</v>
      </c>
      <c r="D13" s="10" t="str">
        <f>名簿!D14</f>
        <v>福島県</v>
      </c>
      <c r="E13" s="69">
        <v>7.1</v>
      </c>
      <c r="F13" s="69">
        <v>7.2</v>
      </c>
      <c r="G13" s="69">
        <v>7.3</v>
      </c>
      <c r="H13" s="69">
        <v>7.1</v>
      </c>
      <c r="I13" s="11">
        <f t="shared" si="1"/>
        <v>14.3</v>
      </c>
      <c r="J13" s="69">
        <v>9.5</v>
      </c>
      <c r="K13" s="69">
        <v>9.6</v>
      </c>
      <c r="L13" s="11">
        <f t="shared" si="2"/>
        <v>9.5500000000000007</v>
      </c>
      <c r="M13" s="70">
        <v>0.8</v>
      </c>
      <c r="N13" s="30">
        <f t="shared" si="3"/>
        <v>24.65</v>
      </c>
      <c r="O13" s="71">
        <v>6.7</v>
      </c>
      <c r="P13" s="71">
        <v>7.2</v>
      </c>
      <c r="Q13" s="71">
        <v>7.2</v>
      </c>
      <c r="R13" s="71">
        <v>7.4</v>
      </c>
      <c r="S13" s="12">
        <f t="shared" si="4"/>
        <v>14.4</v>
      </c>
      <c r="T13" s="71">
        <v>9.6999999999999993</v>
      </c>
      <c r="U13" s="71">
        <v>9.6</v>
      </c>
      <c r="V13" s="12">
        <f t="shared" si="5"/>
        <v>9.6499999999999986</v>
      </c>
      <c r="W13" s="71">
        <v>0.8</v>
      </c>
      <c r="X13" s="34">
        <f t="shared" si="6"/>
        <v>24.85</v>
      </c>
      <c r="Y13" s="15">
        <f t="shared" si="7"/>
        <v>24.85</v>
      </c>
      <c r="Z13" s="4">
        <f t="shared" si="0"/>
        <v>19</v>
      </c>
      <c r="AB13" s="16">
        <f t="shared" si="8"/>
        <v>24.85</v>
      </c>
    </row>
    <row r="14" spans="1:29" ht="21" customHeight="1" x14ac:dyDescent="0.15">
      <c r="A14" s="9">
        <f>名簿!A15</f>
        <v>10</v>
      </c>
      <c r="B14" s="9" t="str">
        <f>名簿!B15</f>
        <v>関根　琉樹空</v>
      </c>
      <c r="C14" s="9" t="str">
        <f>名簿!C15</f>
        <v>セキネ　ルキア</v>
      </c>
      <c r="D14" s="10" t="str">
        <f>名簿!D15</f>
        <v>福島県</v>
      </c>
      <c r="E14" s="69">
        <v>7.3</v>
      </c>
      <c r="F14" s="69">
        <v>7.4</v>
      </c>
      <c r="G14" s="69">
        <v>7.3</v>
      </c>
      <c r="H14" s="69">
        <v>7.4</v>
      </c>
      <c r="I14" s="11">
        <f t="shared" si="1"/>
        <v>14.699999999999998</v>
      </c>
      <c r="J14" s="69">
        <v>10</v>
      </c>
      <c r="K14" s="69">
        <v>10</v>
      </c>
      <c r="L14" s="11">
        <f t="shared" si="2"/>
        <v>10</v>
      </c>
      <c r="M14" s="70">
        <v>0.8</v>
      </c>
      <c r="N14" s="30">
        <f t="shared" si="3"/>
        <v>25.5</v>
      </c>
      <c r="O14" s="71">
        <v>7.2</v>
      </c>
      <c r="P14" s="71">
        <v>7.5</v>
      </c>
      <c r="Q14" s="71">
        <v>7.7</v>
      </c>
      <c r="R14" s="71">
        <v>7.6</v>
      </c>
      <c r="S14" s="12">
        <f t="shared" si="4"/>
        <v>15.100000000000001</v>
      </c>
      <c r="T14" s="71">
        <v>10</v>
      </c>
      <c r="U14" s="71">
        <v>10</v>
      </c>
      <c r="V14" s="12">
        <f t="shared" si="5"/>
        <v>10</v>
      </c>
      <c r="W14" s="71">
        <v>0.8</v>
      </c>
      <c r="X14" s="34">
        <f t="shared" si="6"/>
        <v>25.9</v>
      </c>
      <c r="Y14" s="15">
        <f t="shared" si="7"/>
        <v>25.9</v>
      </c>
      <c r="Z14" s="4">
        <f t="shared" si="0"/>
        <v>6</v>
      </c>
      <c r="AB14" s="16">
        <f t="shared" si="8"/>
        <v>25.9</v>
      </c>
    </row>
    <row r="15" spans="1:29" ht="21" customHeight="1" x14ac:dyDescent="0.15">
      <c r="A15" s="9">
        <f>名簿!A16</f>
        <v>11</v>
      </c>
      <c r="B15" s="9" t="str">
        <f>名簿!B16</f>
        <v>青木　梨紗</v>
      </c>
      <c r="C15" s="9" t="str">
        <f>名簿!C16</f>
        <v>アオキ　リサ</v>
      </c>
      <c r="D15" s="10" t="str">
        <f>名簿!D16</f>
        <v>福島県</v>
      </c>
      <c r="E15" s="69">
        <v>7.3</v>
      </c>
      <c r="F15" s="69">
        <v>7.7</v>
      </c>
      <c r="G15" s="69">
        <v>7.4</v>
      </c>
      <c r="H15" s="69">
        <v>7.1</v>
      </c>
      <c r="I15" s="11">
        <f t="shared" si="1"/>
        <v>14.7</v>
      </c>
      <c r="J15" s="69">
        <v>10</v>
      </c>
      <c r="K15" s="69">
        <v>10</v>
      </c>
      <c r="L15" s="11">
        <f t="shared" si="2"/>
        <v>10</v>
      </c>
      <c r="M15" s="70">
        <v>0.9</v>
      </c>
      <c r="N15" s="30">
        <f t="shared" si="3"/>
        <v>25.6</v>
      </c>
      <c r="O15" s="71">
        <v>7.2</v>
      </c>
      <c r="P15" s="71">
        <v>7.7</v>
      </c>
      <c r="Q15" s="71">
        <v>7.6</v>
      </c>
      <c r="R15" s="71">
        <v>7.5</v>
      </c>
      <c r="S15" s="12">
        <f t="shared" si="4"/>
        <v>15.100000000000001</v>
      </c>
      <c r="T15" s="71">
        <v>10</v>
      </c>
      <c r="U15" s="71">
        <v>10</v>
      </c>
      <c r="V15" s="12">
        <f t="shared" si="5"/>
        <v>10</v>
      </c>
      <c r="W15" s="71">
        <v>0.9</v>
      </c>
      <c r="X15" s="34">
        <f t="shared" si="6"/>
        <v>26</v>
      </c>
      <c r="Y15" s="15">
        <f t="shared" si="7"/>
        <v>26</v>
      </c>
      <c r="Z15" s="4">
        <f t="shared" si="0"/>
        <v>4</v>
      </c>
      <c r="AB15" s="16">
        <f t="shared" si="8"/>
        <v>26</v>
      </c>
    </row>
    <row r="16" spans="1:29" ht="21" customHeight="1" x14ac:dyDescent="0.15">
      <c r="A16" s="9">
        <f>名簿!A17</f>
        <v>12</v>
      </c>
      <c r="B16" s="9" t="str">
        <f>名簿!B17</f>
        <v>杉山　愛莉</v>
      </c>
      <c r="C16" s="9" t="str">
        <f>名簿!C17</f>
        <v>スギヤマ　アイリ</v>
      </c>
      <c r="D16" s="10" t="str">
        <f>名簿!D17</f>
        <v>青森県</v>
      </c>
      <c r="E16" s="69">
        <v>6.3</v>
      </c>
      <c r="F16" s="69">
        <v>6.7</v>
      </c>
      <c r="G16" s="69">
        <v>6.9</v>
      </c>
      <c r="H16" s="69">
        <v>7</v>
      </c>
      <c r="I16" s="11">
        <f t="shared" si="1"/>
        <v>13.599999999999998</v>
      </c>
      <c r="J16" s="69">
        <v>9.8000000000000007</v>
      </c>
      <c r="K16" s="69">
        <v>10</v>
      </c>
      <c r="L16" s="11">
        <f t="shared" si="2"/>
        <v>9.9</v>
      </c>
      <c r="M16" s="70">
        <v>1</v>
      </c>
      <c r="N16" s="30">
        <f t="shared" si="3"/>
        <v>24.5</v>
      </c>
      <c r="O16" s="71">
        <v>6.3</v>
      </c>
      <c r="P16" s="71">
        <v>7.4</v>
      </c>
      <c r="Q16" s="71">
        <v>6.9</v>
      </c>
      <c r="R16" s="71">
        <v>7.3</v>
      </c>
      <c r="S16" s="12">
        <f t="shared" si="4"/>
        <v>14.200000000000001</v>
      </c>
      <c r="T16" s="71">
        <v>9.9</v>
      </c>
      <c r="U16" s="71">
        <v>9.9</v>
      </c>
      <c r="V16" s="12">
        <f t="shared" si="5"/>
        <v>9.9</v>
      </c>
      <c r="W16" s="71">
        <v>1</v>
      </c>
      <c r="X16" s="34">
        <f t="shared" si="6"/>
        <v>25.1</v>
      </c>
      <c r="Y16" s="15">
        <f t="shared" si="7"/>
        <v>25.1</v>
      </c>
      <c r="Z16" s="4">
        <f t="shared" si="0"/>
        <v>16</v>
      </c>
      <c r="AB16" s="16">
        <f t="shared" si="8"/>
        <v>25.1</v>
      </c>
    </row>
    <row r="17" spans="1:29" ht="21" customHeight="1" x14ac:dyDescent="0.15">
      <c r="A17" s="9">
        <f>名簿!A18</f>
        <v>13</v>
      </c>
      <c r="B17" s="9" t="str">
        <f>名簿!B18</f>
        <v>常松　夕愛</v>
      </c>
      <c r="C17" s="9" t="str">
        <f>名簿!C18</f>
        <v>ツネマツ　ユナ</v>
      </c>
      <c r="D17" s="10" t="str">
        <f>名簿!D18</f>
        <v>福島県</v>
      </c>
      <c r="E17" s="69">
        <v>7.3</v>
      </c>
      <c r="F17" s="69">
        <v>7.3</v>
      </c>
      <c r="G17" s="69">
        <v>7.1</v>
      </c>
      <c r="H17" s="69">
        <v>7.5</v>
      </c>
      <c r="I17" s="11">
        <f t="shared" si="1"/>
        <v>14.600000000000001</v>
      </c>
      <c r="J17" s="69">
        <v>9.8000000000000007</v>
      </c>
      <c r="K17" s="69">
        <v>9.8000000000000007</v>
      </c>
      <c r="L17" s="11">
        <f t="shared" si="2"/>
        <v>9.8000000000000007</v>
      </c>
      <c r="M17" s="70">
        <v>0.8</v>
      </c>
      <c r="N17" s="30">
        <f t="shared" si="3"/>
        <v>25.2</v>
      </c>
      <c r="O17" s="71">
        <v>7.2</v>
      </c>
      <c r="P17" s="71">
        <v>7.2</v>
      </c>
      <c r="Q17" s="71">
        <v>6.9</v>
      </c>
      <c r="R17" s="71">
        <v>7.1</v>
      </c>
      <c r="S17" s="12">
        <f t="shared" si="4"/>
        <v>14.3</v>
      </c>
      <c r="T17" s="71">
        <v>9.8000000000000007</v>
      </c>
      <c r="U17" s="71">
        <v>9.6999999999999993</v>
      </c>
      <c r="V17" s="12">
        <f t="shared" si="5"/>
        <v>9.75</v>
      </c>
      <c r="W17" s="71">
        <v>0.8</v>
      </c>
      <c r="X17" s="34">
        <f t="shared" si="6"/>
        <v>24.85</v>
      </c>
      <c r="Y17" s="15">
        <f t="shared" si="7"/>
        <v>25.2</v>
      </c>
      <c r="Z17" s="4">
        <f t="shared" si="0"/>
        <v>15</v>
      </c>
      <c r="AA17" s="3">
        <v>9.8000000000000007</v>
      </c>
      <c r="AB17" s="16">
        <f t="shared" si="8"/>
        <v>25.1998</v>
      </c>
      <c r="AC17" s="3">
        <v>2</v>
      </c>
    </row>
    <row r="18" spans="1:29" ht="21" customHeight="1" x14ac:dyDescent="0.15">
      <c r="A18" s="9">
        <f>名簿!A19</f>
        <v>14</v>
      </c>
      <c r="B18" s="9" t="str">
        <f>名簿!B19</f>
        <v>渋谷　祐奈</v>
      </c>
      <c r="C18" s="9" t="str">
        <f>名簿!C19</f>
        <v>シブヤ　ユナ</v>
      </c>
      <c r="D18" s="10" t="str">
        <f>名簿!D19</f>
        <v>宮城県</v>
      </c>
      <c r="E18" s="69">
        <v>7.3</v>
      </c>
      <c r="F18" s="69">
        <v>7.1</v>
      </c>
      <c r="G18" s="69">
        <v>6.9</v>
      </c>
      <c r="H18" s="69">
        <v>7</v>
      </c>
      <c r="I18" s="11">
        <f t="shared" si="1"/>
        <v>14.099999999999998</v>
      </c>
      <c r="J18" s="69">
        <v>9.9</v>
      </c>
      <c r="K18" s="69">
        <v>9.9</v>
      </c>
      <c r="L18" s="11">
        <f t="shared" si="2"/>
        <v>9.9</v>
      </c>
      <c r="M18" s="70">
        <v>1</v>
      </c>
      <c r="N18" s="30">
        <f t="shared" si="3"/>
        <v>25</v>
      </c>
      <c r="O18" s="71">
        <v>6.4</v>
      </c>
      <c r="P18" s="71">
        <v>6.9</v>
      </c>
      <c r="Q18" s="71">
        <v>6.7</v>
      </c>
      <c r="R18" s="71">
        <v>6.6</v>
      </c>
      <c r="S18" s="12">
        <f t="shared" si="4"/>
        <v>13.300000000000002</v>
      </c>
      <c r="T18" s="71">
        <v>9.6999999999999993</v>
      </c>
      <c r="U18" s="71">
        <v>9.8000000000000007</v>
      </c>
      <c r="V18" s="12">
        <f t="shared" si="5"/>
        <v>9.75</v>
      </c>
      <c r="W18" s="71">
        <v>1</v>
      </c>
      <c r="X18" s="34">
        <f t="shared" si="6"/>
        <v>24.05</v>
      </c>
      <c r="Y18" s="15">
        <f t="shared" si="7"/>
        <v>25</v>
      </c>
      <c r="Z18" s="4">
        <f t="shared" si="0"/>
        <v>17</v>
      </c>
      <c r="AA18" s="3">
        <v>9.9</v>
      </c>
      <c r="AB18" s="16">
        <f t="shared" si="8"/>
        <v>24.9999</v>
      </c>
      <c r="AC18" s="3">
        <v>1</v>
      </c>
    </row>
    <row r="19" spans="1:29" ht="21" customHeight="1" x14ac:dyDescent="0.15">
      <c r="A19" s="9">
        <f>名簿!A20</f>
        <v>15</v>
      </c>
      <c r="B19" s="9" t="str">
        <f>名簿!B20</f>
        <v>千田　栞鳳</v>
      </c>
      <c r="C19" s="9" t="str">
        <f>名簿!C20</f>
        <v>チダ　シオン</v>
      </c>
      <c r="D19" s="10" t="str">
        <f>名簿!D20</f>
        <v>岩手県</v>
      </c>
      <c r="E19" s="69">
        <v>6.4</v>
      </c>
      <c r="F19" s="69">
        <v>6.5</v>
      </c>
      <c r="G19" s="69">
        <v>6.7</v>
      </c>
      <c r="H19" s="69">
        <v>7.3</v>
      </c>
      <c r="I19" s="11">
        <f t="shared" si="1"/>
        <v>13.2</v>
      </c>
      <c r="J19" s="69">
        <v>9.8000000000000007</v>
      </c>
      <c r="K19" s="69">
        <v>9.8000000000000007</v>
      </c>
      <c r="L19" s="11">
        <f t="shared" si="2"/>
        <v>9.8000000000000007</v>
      </c>
      <c r="M19" s="70">
        <v>1</v>
      </c>
      <c r="N19" s="30">
        <f t="shared" si="3"/>
        <v>24</v>
      </c>
      <c r="O19" s="71">
        <v>7</v>
      </c>
      <c r="P19" s="71">
        <v>7.1</v>
      </c>
      <c r="Q19" s="71">
        <v>7.3</v>
      </c>
      <c r="R19" s="71">
        <v>7.5</v>
      </c>
      <c r="S19" s="12">
        <f t="shared" si="4"/>
        <v>14.399999999999999</v>
      </c>
      <c r="T19" s="71">
        <v>9.9</v>
      </c>
      <c r="U19" s="71">
        <v>9.9</v>
      </c>
      <c r="V19" s="12">
        <f t="shared" si="5"/>
        <v>9.9</v>
      </c>
      <c r="W19" s="71">
        <v>1</v>
      </c>
      <c r="X19" s="34">
        <f t="shared" si="6"/>
        <v>25.3</v>
      </c>
      <c r="Y19" s="15">
        <f t="shared" si="7"/>
        <v>25.3</v>
      </c>
      <c r="Z19" s="4">
        <f t="shared" si="0"/>
        <v>13</v>
      </c>
      <c r="AB19" s="16">
        <f t="shared" si="8"/>
        <v>25.3</v>
      </c>
    </row>
    <row r="20" spans="1:29" ht="21" customHeight="1" x14ac:dyDescent="0.15">
      <c r="A20" s="9">
        <f>名簿!A21</f>
        <v>16</v>
      </c>
      <c r="B20" s="9" t="str">
        <f>名簿!B21</f>
        <v>尾山　怜郁</v>
      </c>
      <c r="C20" s="9" t="str">
        <f>名簿!C21</f>
        <v>オヤマ　レイ</v>
      </c>
      <c r="D20" s="10" t="str">
        <f>名簿!D21</f>
        <v>秋田県</v>
      </c>
      <c r="E20" s="69">
        <v>6.6</v>
      </c>
      <c r="F20" s="69">
        <v>6.4</v>
      </c>
      <c r="G20" s="69">
        <v>6.9</v>
      </c>
      <c r="H20" s="69">
        <v>7</v>
      </c>
      <c r="I20" s="11">
        <f t="shared" si="1"/>
        <v>13.5</v>
      </c>
      <c r="J20" s="69">
        <v>9.6</v>
      </c>
      <c r="K20" s="69">
        <v>9.5</v>
      </c>
      <c r="L20" s="11">
        <f t="shared" si="2"/>
        <v>9.5500000000000007</v>
      </c>
      <c r="M20" s="70">
        <v>0.9</v>
      </c>
      <c r="N20" s="30">
        <f t="shared" si="3"/>
        <v>23.95</v>
      </c>
      <c r="O20" s="71">
        <v>6.6</v>
      </c>
      <c r="P20" s="71">
        <v>7.2</v>
      </c>
      <c r="Q20" s="71">
        <v>6.8</v>
      </c>
      <c r="R20" s="71">
        <v>7</v>
      </c>
      <c r="S20" s="12">
        <f t="shared" si="4"/>
        <v>13.8</v>
      </c>
      <c r="T20" s="71">
        <v>9.5</v>
      </c>
      <c r="U20" s="71">
        <v>9.3000000000000007</v>
      </c>
      <c r="V20" s="12">
        <f t="shared" si="5"/>
        <v>9.4</v>
      </c>
      <c r="W20" s="71">
        <v>0.9</v>
      </c>
      <c r="X20" s="34">
        <f t="shared" si="6"/>
        <v>24.1</v>
      </c>
      <c r="Y20" s="15">
        <f t="shared" si="7"/>
        <v>24.1</v>
      </c>
      <c r="Z20" s="4">
        <f t="shared" si="0"/>
        <v>23</v>
      </c>
      <c r="AB20" s="16">
        <f t="shared" si="8"/>
        <v>24.1</v>
      </c>
    </row>
    <row r="21" spans="1:29" ht="21" customHeight="1" x14ac:dyDescent="0.15">
      <c r="A21" s="9">
        <f>名簿!A22</f>
        <v>17</v>
      </c>
      <c r="B21" s="9" t="str">
        <f>名簿!B22</f>
        <v>橋本　陽菜子</v>
      </c>
      <c r="C21" s="9" t="str">
        <f>名簿!C22</f>
        <v>ハシモト　ヒナコ</v>
      </c>
      <c r="D21" s="10" t="str">
        <f>名簿!D22</f>
        <v>福島県</v>
      </c>
      <c r="E21" s="69">
        <v>7.4</v>
      </c>
      <c r="F21" s="69">
        <v>7.2</v>
      </c>
      <c r="G21" s="69">
        <v>7.4</v>
      </c>
      <c r="H21" s="69">
        <v>7.5</v>
      </c>
      <c r="I21" s="11">
        <f t="shared" si="1"/>
        <v>14.8</v>
      </c>
      <c r="J21" s="69">
        <v>10</v>
      </c>
      <c r="K21" s="69">
        <v>10</v>
      </c>
      <c r="L21" s="11">
        <f t="shared" si="2"/>
        <v>10</v>
      </c>
      <c r="M21" s="70">
        <v>0.3</v>
      </c>
      <c r="N21" s="30">
        <f t="shared" si="3"/>
        <v>25.1</v>
      </c>
      <c r="O21" s="71">
        <v>7.6</v>
      </c>
      <c r="P21" s="71">
        <v>7.5</v>
      </c>
      <c r="Q21" s="71">
        <v>7.4</v>
      </c>
      <c r="R21" s="71">
        <v>7.3</v>
      </c>
      <c r="S21" s="12">
        <f t="shared" si="4"/>
        <v>14.9</v>
      </c>
      <c r="T21" s="71">
        <v>10</v>
      </c>
      <c r="U21" s="71">
        <v>10</v>
      </c>
      <c r="V21" s="12">
        <f t="shared" si="5"/>
        <v>10</v>
      </c>
      <c r="W21" s="71">
        <v>0.3</v>
      </c>
      <c r="X21" s="34">
        <f t="shared" si="6"/>
        <v>25.2</v>
      </c>
      <c r="Y21" s="15">
        <f t="shared" si="7"/>
        <v>25.2</v>
      </c>
      <c r="Z21" s="4">
        <f t="shared" si="0"/>
        <v>14</v>
      </c>
      <c r="AA21" s="3">
        <v>10</v>
      </c>
      <c r="AB21" s="16">
        <f t="shared" si="8"/>
        <v>25.1999</v>
      </c>
      <c r="AC21" s="3">
        <v>1</v>
      </c>
    </row>
    <row r="22" spans="1:29" ht="21" customHeight="1" x14ac:dyDescent="0.15">
      <c r="A22" s="9">
        <f>名簿!A23</f>
        <v>18</v>
      </c>
      <c r="B22" s="9" t="str">
        <f>名簿!B23</f>
        <v>酒井　葵生</v>
      </c>
      <c r="C22" s="9" t="str">
        <f>名簿!C23</f>
        <v>サカイ　アオ</v>
      </c>
      <c r="D22" s="10" t="str">
        <f>名簿!D23</f>
        <v>福島県</v>
      </c>
      <c r="E22" s="69">
        <v>7.3</v>
      </c>
      <c r="F22" s="69">
        <v>7.8</v>
      </c>
      <c r="G22" s="69">
        <v>7.5</v>
      </c>
      <c r="H22" s="69">
        <v>7.8</v>
      </c>
      <c r="I22" s="11">
        <f t="shared" si="1"/>
        <v>15.3</v>
      </c>
      <c r="J22" s="69">
        <v>10</v>
      </c>
      <c r="K22" s="69">
        <v>9.8000000000000007</v>
      </c>
      <c r="L22" s="11">
        <f t="shared" si="2"/>
        <v>9.9</v>
      </c>
      <c r="M22" s="70">
        <v>0.7</v>
      </c>
      <c r="N22" s="30">
        <f t="shared" si="3"/>
        <v>25.9</v>
      </c>
      <c r="O22" s="71">
        <v>7.4</v>
      </c>
      <c r="P22" s="71">
        <v>7.5</v>
      </c>
      <c r="Q22" s="71">
        <v>7.8</v>
      </c>
      <c r="R22" s="71">
        <v>8</v>
      </c>
      <c r="S22" s="12">
        <f t="shared" si="4"/>
        <v>15.299999999999997</v>
      </c>
      <c r="T22" s="71">
        <v>10</v>
      </c>
      <c r="U22" s="71">
        <v>9.9</v>
      </c>
      <c r="V22" s="12">
        <f t="shared" si="5"/>
        <v>9.9499999999999993</v>
      </c>
      <c r="W22" s="71">
        <v>0.7</v>
      </c>
      <c r="X22" s="34">
        <f t="shared" si="6"/>
        <v>25.95</v>
      </c>
      <c r="Y22" s="15">
        <f t="shared" si="7"/>
        <v>25.95</v>
      </c>
      <c r="Z22" s="4">
        <f t="shared" si="0"/>
        <v>5</v>
      </c>
      <c r="AB22" s="16">
        <f t="shared" si="8"/>
        <v>25.95</v>
      </c>
    </row>
    <row r="23" spans="1:29" ht="21" customHeight="1" x14ac:dyDescent="0.15">
      <c r="A23" s="9">
        <f>名簿!A24</f>
        <v>19</v>
      </c>
      <c r="B23" s="9" t="str">
        <f>名簿!B24</f>
        <v>大船　心夢</v>
      </c>
      <c r="C23" s="9" t="str">
        <f>名簿!C24</f>
        <v>オオフネ　ミユ</v>
      </c>
      <c r="D23" s="10" t="str">
        <f>名簿!D24</f>
        <v>青森県</v>
      </c>
      <c r="E23" s="69">
        <v>7.2</v>
      </c>
      <c r="F23" s="69">
        <v>7.4</v>
      </c>
      <c r="G23" s="69">
        <v>7.1</v>
      </c>
      <c r="H23" s="69">
        <v>7.6</v>
      </c>
      <c r="I23" s="11">
        <f t="shared" si="1"/>
        <v>14.600000000000003</v>
      </c>
      <c r="J23" s="69">
        <v>9.9</v>
      </c>
      <c r="K23" s="69">
        <v>9.9</v>
      </c>
      <c r="L23" s="11">
        <f t="shared" si="2"/>
        <v>9.9</v>
      </c>
      <c r="M23" s="70">
        <v>1</v>
      </c>
      <c r="N23" s="30">
        <f t="shared" si="3"/>
        <v>25.5</v>
      </c>
      <c r="O23" s="71">
        <v>6.9</v>
      </c>
      <c r="P23" s="71">
        <v>6.8</v>
      </c>
      <c r="Q23" s="71">
        <v>7.2</v>
      </c>
      <c r="R23" s="71">
        <v>7.4</v>
      </c>
      <c r="S23" s="12">
        <f t="shared" si="4"/>
        <v>14.099999999999996</v>
      </c>
      <c r="T23" s="71">
        <v>9.9</v>
      </c>
      <c r="U23" s="71">
        <v>10</v>
      </c>
      <c r="V23" s="12">
        <f t="shared" si="5"/>
        <v>9.9499999999999993</v>
      </c>
      <c r="W23" s="71">
        <v>1</v>
      </c>
      <c r="X23" s="34">
        <f t="shared" si="6"/>
        <v>25.05</v>
      </c>
      <c r="Y23" s="15">
        <f t="shared" si="7"/>
        <v>25.5</v>
      </c>
      <c r="Z23" s="4">
        <f t="shared" si="0"/>
        <v>9</v>
      </c>
      <c r="AA23" s="3">
        <f>9.9+1</f>
        <v>10.9</v>
      </c>
      <c r="AB23" s="16">
        <f t="shared" si="8"/>
        <v>25.4999</v>
      </c>
      <c r="AC23" s="3">
        <v>1</v>
      </c>
    </row>
    <row r="24" spans="1:29" ht="21" customHeight="1" x14ac:dyDescent="0.15">
      <c r="A24" s="9">
        <f>名簿!A25</f>
        <v>20</v>
      </c>
      <c r="B24" s="9" t="str">
        <f>名簿!B25</f>
        <v>橋本　幸芽</v>
      </c>
      <c r="C24" s="9" t="str">
        <f>名簿!C25</f>
        <v>ハシモト　コウメ</v>
      </c>
      <c r="D24" s="10" t="str">
        <f>名簿!D25</f>
        <v>福島県</v>
      </c>
      <c r="E24" s="69">
        <v>7.3</v>
      </c>
      <c r="F24" s="69">
        <v>7.1</v>
      </c>
      <c r="G24" s="69">
        <v>7.3</v>
      </c>
      <c r="H24" s="69">
        <v>7.5</v>
      </c>
      <c r="I24" s="11">
        <f t="shared" ref="I24:I29" si="9">SUM(E24:H24)-MIN(E24:H24)-MAX(E24:H24)</f>
        <v>14.600000000000001</v>
      </c>
      <c r="J24" s="69">
        <v>9.9</v>
      </c>
      <c r="K24" s="69">
        <v>9.6999999999999993</v>
      </c>
      <c r="L24" s="11">
        <f t="shared" si="2"/>
        <v>9.8000000000000007</v>
      </c>
      <c r="M24" s="70">
        <v>1</v>
      </c>
      <c r="N24" s="30">
        <f t="shared" si="3"/>
        <v>25.4</v>
      </c>
      <c r="O24" s="71">
        <v>7</v>
      </c>
      <c r="P24" s="71">
        <v>7</v>
      </c>
      <c r="Q24" s="71">
        <v>7.2</v>
      </c>
      <c r="R24" s="71">
        <v>7.5</v>
      </c>
      <c r="S24" s="12">
        <f t="shared" ref="S24:S29" si="10">SUM(O24:R24)-MIN(O24:R24)-MAX(O24:R24)</f>
        <v>14.2</v>
      </c>
      <c r="T24" s="71">
        <v>9.9</v>
      </c>
      <c r="U24" s="71">
        <v>9.8000000000000007</v>
      </c>
      <c r="V24" s="12">
        <f t="shared" si="5"/>
        <v>9.8500000000000014</v>
      </c>
      <c r="W24" s="71">
        <v>1</v>
      </c>
      <c r="X24" s="34">
        <f t="shared" si="6"/>
        <v>25.05</v>
      </c>
      <c r="Y24" s="15">
        <f t="shared" si="7"/>
        <v>25.4</v>
      </c>
      <c r="Z24" s="4">
        <f t="shared" si="0"/>
        <v>12</v>
      </c>
      <c r="AB24" s="16">
        <f t="shared" ref="AB24:AB44" si="11">ROUND(Y24,3)-(AC24/10000)</f>
        <v>25.4</v>
      </c>
    </row>
    <row r="25" spans="1:29" ht="21" customHeight="1" x14ac:dyDescent="0.15">
      <c r="A25" s="9">
        <f>名簿!A26</f>
        <v>21</v>
      </c>
      <c r="B25" s="9" t="str">
        <f>名簿!B26</f>
        <v>板垣　美桜</v>
      </c>
      <c r="C25" s="9" t="str">
        <f>名簿!C26</f>
        <v>イタガキ　ミオ</v>
      </c>
      <c r="D25" s="10" t="str">
        <f>名簿!D26</f>
        <v>宮城県</v>
      </c>
      <c r="E25" s="69">
        <v>7.4</v>
      </c>
      <c r="F25" s="69">
        <v>8</v>
      </c>
      <c r="G25" s="69">
        <v>7.7</v>
      </c>
      <c r="H25" s="69">
        <v>7.6</v>
      </c>
      <c r="I25" s="11">
        <f t="shared" si="9"/>
        <v>15.300000000000004</v>
      </c>
      <c r="J25" s="69">
        <v>10</v>
      </c>
      <c r="K25" s="69">
        <v>10</v>
      </c>
      <c r="L25" s="11">
        <f t="shared" si="2"/>
        <v>10</v>
      </c>
      <c r="M25" s="70">
        <v>1</v>
      </c>
      <c r="N25" s="30">
        <f t="shared" si="3"/>
        <v>26.3</v>
      </c>
      <c r="O25" s="71">
        <v>7.5</v>
      </c>
      <c r="P25" s="71">
        <v>7.5</v>
      </c>
      <c r="Q25" s="71">
        <v>7.9</v>
      </c>
      <c r="R25" s="71">
        <v>8</v>
      </c>
      <c r="S25" s="12">
        <f t="shared" si="10"/>
        <v>15.399999999999999</v>
      </c>
      <c r="T25" s="71">
        <v>10</v>
      </c>
      <c r="U25" s="71">
        <v>10</v>
      </c>
      <c r="V25" s="12">
        <f t="shared" si="5"/>
        <v>10</v>
      </c>
      <c r="W25" s="71">
        <v>1</v>
      </c>
      <c r="X25" s="34">
        <f t="shared" si="6"/>
        <v>26.4</v>
      </c>
      <c r="Y25" s="15">
        <f t="shared" si="7"/>
        <v>26.4</v>
      </c>
      <c r="Z25" s="4">
        <f t="shared" si="0"/>
        <v>3</v>
      </c>
      <c r="AB25" s="16">
        <f t="shared" si="11"/>
        <v>26.4</v>
      </c>
    </row>
    <row r="26" spans="1:29" ht="21" customHeight="1" x14ac:dyDescent="0.15">
      <c r="A26" s="9">
        <f>名簿!A27</f>
        <v>22</v>
      </c>
      <c r="B26" s="9" t="str">
        <f>名簿!B27</f>
        <v>齋藤　風花</v>
      </c>
      <c r="C26" s="9" t="str">
        <f>名簿!C27</f>
        <v>サイトウ　フウカ</v>
      </c>
      <c r="D26" s="10" t="str">
        <f>名簿!D27</f>
        <v>山形県</v>
      </c>
      <c r="E26" s="69">
        <v>6.5</v>
      </c>
      <c r="F26" s="69">
        <v>6.9</v>
      </c>
      <c r="G26" s="69">
        <v>6.7</v>
      </c>
      <c r="H26" s="69">
        <v>7</v>
      </c>
      <c r="I26" s="11">
        <f t="shared" si="9"/>
        <v>13.600000000000001</v>
      </c>
      <c r="J26" s="69">
        <v>9.8000000000000007</v>
      </c>
      <c r="K26" s="69">
        <v>9.8000000000000007</v>
      </c>
      <c r="L26" s="11">
        <f t="shared" si="2"/>
        <v>9.8000000000000007</v>
      </c>
      <c r="M26" s="70">
        <v>0.6</v>
      </c>
      <c r="N26" s="30">
        <f t="shared" si="3"/>
        <v>24</v>
      </c>
      <c r="O26" s="71">
        <v>6.7</v>
      </c>
      <c r="P26" s="71">
        <v>6.8</v>
      </c>
      <c r="Q26" s="71">
        <v>7.3</v>
      </c>
      <c r="R26" s="71">
        <v>7.4</v>
      </c>
      <c r="S26" s="12">
        <f t="shared" si="10"/>
        <v>14.100000000000003</v>
      </c>
      <c r="T26" s="71">
        <v>9.8000000000000007</v>
      </c>
      <c r="U26" s="71">
        <v>9.8000000000000007</v>
      </c>
      <c r="V26" s="12">
        <f t="shared" si="5"/>
        <v>9.8000000000000007</v>
      </c>
      <c r="W26" s="71">
        <v>0.8</v>
      </c>
      <c r="X26" s="34">
        <f t="shared" si="6"/>
        <v>24.7</v>
      </c>
      <c r="Y26" s="15">
        <f t="shared" si="7"/>
        <v>24.7</v>
      </c>
      <c r="Z26" s="4">
        <f t="shared" si="0"/>
        <v>20</v>
      </c>
      <c r="AB26" s="16">
        <f t="shared" si="11"/>
        <v>24.7</v>
      </c>
    </row>
    <row r="27" spans="1:29" ht="21" customHeight="1" x14ac:dyDescent="0.15">
      <c r="A27" s="9">
        <f>名簿!A28</f>
        <v>23</v>
      </c>
      <c r="B27" s="9" t="str">
        <f>名簿!B28</f>
        <v>小野寺　琉乃</v>
      </c>
      <c r="C27" s="9" t="str">
        <f>名簿!C28</f>
        <v>オノデラ　ルノ</v>
      </c>
      <c r="D27" s="10" t="str">
        <f>名簿!D28</f>
        <v>宮城県</v>
      </c>
      <c r="E27" s="69">
        <v>7.5</v>
      </c>
      <c r="F27" s="69">
        <v>7.4</v>
      </c>
      <c r="G27" s="69">
        <v>7.9</v>
      </c>
      <c r="H27" s="69">
        <v>7.8</v>
      </c>
      <c r="I27" s="11">
        <f t="shared" si="9"/>
        <v>15.300000000000002</v>
      </c>
      <c r="J27" s="69">
        <v>9.6</v>
      </c>
      <c r="K27" s="69">
        <v>9.9</v>
      </c>
      <c r="L27" s="11">
        <f t="shared" si="2"/>
        <v>9.75</v>
      </c>
      <c r="M27" s="70">
        <v>1</v>
      </c>
      <c r="N27" s="30">
        <f t="shared" si="3"/>
        <v>26.05</v>
      </c>
      <c r="O27" s="71">
        <v>7.6</v>
      </c>
      <c r="P27" s="71">
        <v>7.9</v>
      </c>
      <c r="Q27" s="71">
        <v>8</v>
      </c>
      <c r="R27" s="71">
        <v>8.1</v>
      </c>
      <c r="S27" s="12">
        <f t="shared" si="10"/>
        <v>15.9</v>
      </c>
      <c r="T27" s="71">
        <v>9.9</v>
      </c>
      <c r="U27" s="71">
        <v>9.8000000000000007</v>
      </c>
      <c r="V27" s="12">
        <f t="shared" si="5"/>
        <v>9.8500000000000014</v>
      </c>
      <c r="W27" s="71">
        <v>1</v>
      </c>
      <c r="X27" s="34">
        <f t="shared" si="6"/>
        <v>26.75</v>
      </c>
      <c r="Y27" s="15">
        <f t="shared" si="7"/>
        <v>26.75</v>
      </c>
      <c r="Z27" s="4">
        <f t="shared" si="0"/>
        <v>1</v>
      </c>
      <c r="AB27" s="16">
        <f t="shared" si="11"/>
        <v>26.75</v>
      </c>
    </row>
    <row r="28" spans="1:29" ht="21" customHeight="1" x14ac:dyDescent="0.15">
      <c r="A28" s="9">
        <f>名簿!A29</f>
        <v>24</v>
      </c>
      <c r="B28" s="9" t="str">
        <f>名簿!B29</f>
        <v>大槻　夕夕菜</v>
      </c>
      <c r="C28" s="9" t="str">
        <f>名簿!C29</f>
        <v>オオツキ　ユユナ</v>
      </c>
      <c r="D28" s="10" t="str">
        <f>名簿!D29</f>
        <v>福島県</v>
      </c>
      <c r="E28" s="69">
        <v>7.8</v>
      </c>
      <c r="F28" s="69">
        <v>7.6</v>
      </c>
      <c r="G28" s="69">
        <v>7.9</v>
      </c>
      <c r="H28" s="69">
        <v>7.5</v>
      </c>
      <c r="I28" s="11">
        <f t="shared" si="9"/>
        <v>15.399999999999997</v>
      </c>
      <c r="J28" s="69">
        <v>10</v>
      </c>
      <c r="K28" s="69">
        <v>10</v>
      </c>
      <c r="L28" s="11">
        <f t="shared" si="2"/>
        <v>10</v>
      </c>
      <c r="M28" s="70">
        <v>1</v>
      </c>
      <c r="N28" s="30">
        <f t="shared" si="3"/>
        <v>26.4</v>
      </c>
      <c r="O28" s="71">
        <v>7.6</v>
      </c>
      <c r="P28" s="71">
        <v>8.1</v>
      </c>
      <c r="Q28" s="71">
        <v>7.9</v>
      </c>
      <c r="R28" s="71">
        <v>7.9</v>
      </c>
      <c r="S28" s="12">
        <f t="shared" si="10"/>
        <v>15.799999999999999</v>
      </c>
      <c r="T28" s="71">
        <v>9.9</v>
      </c>
      <c r="U28" s="71">
        <v>9.9</v>
      </c>
      <c r="V28" s="12">
        <f t="shared" si="5"/>
        <v>9.9</v>
      </c>
      <c r="W28" s="71">
        <v>1</v>
      </c>
      <c r="X28" s="34">
        <f t="shared" si="6"/>
        <v>26.7</v>
      </c>
      <c r="Y28" s="15">
        <f t="shared" si="7"/>
        <v>26.7</v>
      </c>
      <c r="Z28" s="4">
        <f t="shared" si="0"/>
        <v>2</v>
      </c>
      <c r="AB28" s="16">
        <f t="shared" si="11"/>
        <v>26.7</v>
      </c>
    </row>
    <row r="29" spans="1:29" ht="21" customHeight="1" x14ac:dyDescent="0.15">
      <c r="A29" s="9">
        <f>名簿!A30</f>
        <v>25</v>
      </c>
      <c r="B29" s="9" t="str">
        <f>名簿!B30</f>
        <v>鈴木　穂香</v>
      </c>
      <c r="C29" s="9" t="str">
        <f>名簿!C30</f>
        <v>スズキ　ホノカ</v>
      </c>
      <c r="D29" s="10" t="str">
        <f>名簿!D30</f>
        <v>山形県</v>
      </c>
      <c r="E29" s="69">
        <v>6.1</v>
      </c>
      <c r="F29" s="69">
        <v>5.6</v>
      </c>
      <c r="G29" s="69">
        <v>5.7</v>
      </c>
      <c r="H29" s="69">
        <v>6</v>
      </c>
      <c r="I29" s="11">
        <f t="shared" si="9"/>
        <v>11.699999999999998</v>
      </c>
      <c r="J29" s="69">
        <v>9.9</v>
      </c>
      <c r="K29" s="69">
        <v>9.9</v>
      </c>
      <c r="L29" s="11">
        <f t="shared" si="2"/>
        <v>9.9</v>
      </c>
      <c r="M29" s="70">
        <v>0.9</v>
      </c>
      <c r="N29" s="30">
        <f t="shared" si="3"/>
        <v>22.5</v>
      </c>
      <c r="O29" s="71">
        <v>6</v>
      </c>
      <c r="P29" s="71">
        <v>5.6</v>
      </c>
      <c r="Q29" s="71">
        <v>5.5</v>
      </c>
      <c r="R29" s="71">
        <v>6.3</v>
      </c>
      <c r="S29" s="12">
        <f t="shared" si="10"/>
        <v>11.600000000000001</v>
      </c>
      <c r="T29" s="71">
        <v>9.9</v>
      </c>
      <c r="U29" s="71">
        <v>9.9</v>
      </c>
      <c r="V29" s="12">
        <f t="shared" si="5"/>
        <v>9.9</v>
      </c>
      <c r="W29" s="71">
        <v>0.9</v>
      </c>
      <c r="X29" s="34">
        <f t="shared" si="6"/>
        <v>22.4</v>
      </c>
      <c r="Y29" s="15">
        <f t="shared" si="7"/>
        <v>22.5</v>
      </c>
      <c r="Z29" s="4">
        <f t="shared" si="0"/>
        <v>25</v>
      </c>
      <c r="AB29" s="16">
        <f t="shared" si="11"/>
        <v>22.5</v>
      </c>
    </row>
    <row r="30" spans="1:29" ht="21" customHeight="1" x14ac:dyDescent="0.15">
      <c r="A30" s="9"/>
      <c r="B30" s="9"/>
      <c r="C30" s="9"/>
      <c r="D30" s="10"/>
      <c r="E30" s="69"/>
      <c r="F30" s="69"/>
      <c r="G30" s="69"/>
      <c r="H30" s="69"/>
      <c r="I30" s="11"/>
      <c r="J30" s="69"/>
      <c r="K30" s="69"/>
      <c r="L30" s="11"/>
      <c r="M30" s="70"/>
      <c r="N30" s="30"/>
      <c r="O30" s="71"/>
      <c r="P30" s="71"/>
      <c r="Q30" s="71"/>
      <c r="R30" s="71"/>
      <c r="S30" s="12"/>
      <c r="T30" s="71"/>
      <c r="U30" s="71"/>
      <c r="V30" s="12"/>
      <c r="W30" s="71"/>
      <c r="X30" s="34"/>
      <c r="Y30" s="15"/>
      <c r="Z30" s="4"/>
      <c r="AB30" s="16">
        <f t="shared" si="11"/>
        <v>0</v>
      </c>
    </row>
    <row r="31" spans="1:29" ht="21" customHeight="1" x14ac:dyDescent="0.15">
      <c r="A31" s="9"/>
      <c r="B31" s="9"/>
      <c r="C31" s="9"/>
      <c r="D31" s="10"/>
      <c r="E31" s="69"/>
      <c r="F31" s="69"/>
      <c r="G31" s="69"/>
      <c r="H31" s="69"/>
      <c r="I31" s="11"/>
      <c r="J31" s="69"/>
      <c r="K31" s="69"/>
      <c r="L31" s="11"/>
      <c r="M31" s="70"/>
      <c r="N31" s="30"/>
      <c r="O31" s="71"/>
      <c r="P31" s="71"/>
      <c r="Q31" s="71"/>
      <c r="R31" s="71"/>
      <c r="S31" s="12"/>
      <c r="T31" s="71"/>
      <c r="U31" s="71"/>
      <c r="V31" s="12"/>
      <c r="W31" s="71"/>
      <c r="X31" s="34"/>
      <c r="Y31" s="15"/>
      <c r="Z31" s="4"/>
      <c r="AB31" s="16">
        <f t="shared" si="11"/>
        <v>0</v>
      </c>
    </row>
    <row r="32" spans="1:29" ht="21" customHeight="1" x14ac:dyDescent="0.15">
      <c r="A32" s="9"/>
      <c r="B32" s="9"/>
      <c r="C32" s="9"/>
      <c r="D32" s="10"/>
      <c r="E32" s="69"/>
      <c r="F32" s="69"/>
      <c r="G32" s="69"/>
      <c r="H32" s="69"/>
      <c r="I32" s="11"/>
      <c r="J32" s="69"/>
      <c r="K32" s="69"/>
      <c r="L32" s="11"/>
      <c r="M32" s="70"/>
      <c r="N32" s="30"/>
      <c r="O32" s="71"/>
      <c r="P32" s="71"/>
      <c r="Q32" s="71"/>
      <c r="R32" s="71"/>
      <c r="S32" s="12"/>
      <c r="T32" s="71"/>
      <c r="U32" s="71"/>
      <c r="V32" s="12"/>
      <c r="W32" s="71"/>
      <c r="X32" s="34"/>
      <c r="Y32" s="15"/>
      <c r="Z32" s="4"/>
      <c r="AB32" s="16">
        <f t="shared" si="11"/>
        <v>0</v>
      </c>
    </row>
    <row r="33" spans="1:28" ht="21" customHeight="1" x14ac:dyDescent="0.15">
      <c r="A33" s="9"/>
      <c r="B33" s="9"/>
      <c r="C33" s="9"/>
      <c r="D33" s="10"/>
      <c r="E33" s="69"/>
      <c r="F33" s="69"/>
      <c r="G33" s="69"/>
      <c r="H33" s="69"/>
      <c r="I33" s="11"/>
      <c r="J33" s="69"/>
      <c r="K33" s="69"/>
      <c r="L33" s="11"/>
      <c r="M33" s="70"/>
      <c r="N33" s="30"/>
      <c r="O33" s="71"/>
      <c r="P33" s="71"/>
      <c r="Q33" s="71"/>
      <c r="R33" s="71"/>
      <c r="S33" s="12"/>
      <c r="T33" s="71"/>
      <c r="U33" s="71"/>
      <c r="V33" s="12"/>
      <c r="W33" s="71"/>
      <c r="X33" s="34"/>
      <c r="Y33" s="15"/>
      <c r="Z33" s="4"/>
      <c r="AB33" s="16">
        <f t="shared" si="11"/>
        <v>0</v>
      </c>
    </row>
    <row r="34" spans="1:28" ht="21" customHeight="1" x14ac:dyDescent="0.15">
      <c r="A34" s="9"/>
      <c r="B34" s="9"/>
      <c r="C34" s="9"/>
      <c r="D34" s="10"/>
      <c r="E34" s="69"/>
      <c r="F34" s="69"/>
      <c r="G34" s="69"/>
      <c r="H34" s="69"/>
      <c r="I34" s="11"/>
      <c r="J34" s="69"/>
      <c r="K34" s="69"/>
      <c r="L34" s="11"/>
      <c r="M34" s="70"/>
      <c r="N34" s="30"/>
      <c r="O34" s="71"/>
      <c r="P34" s="71"/>
      <c r="Q34" s="71"/>
      <c r="R34" s="71"/>
      <c r="S34" s="12"/>
      <c r="T34" s="71"/>
      <c r="U34" s="71"/>
      <c r="V34" s="12"/>
      <c r="W34" s="71"/>
      <c r="X34" s="34"/>
      <c r="Y34" s="15"/>
      <c r="Z34" s="4"/>
      <c r="AB34" s="16">
        <f t="shared" si="11"/>
        <v>0</v>
      </c>
    </row>
    <row r="35" spans="1:28" ht="21" customHeight="1" x14ac:dyDescent="0.15">
      <c r="A35" s="9"/>
      <c r="B35" s="9"/>
      <c r="C35" s="9"/>
      <c r="D35" s="10"/>
      <c r="E35" s="69"/>
      <c r="F35" s="69"/>
      <c r="G35" s="69"/>
      <c r="H35" s="69"/>
      <c r="I35" s="11"/>
      <c r="J35" s="69"/>
      <c r="K35" s="69"/>
      <c r="L35" s="11"/>
      <c r="M35" s="70"/>
      <c r="N35" s="30"/>
      <c r="O35" s="71"/>
      <c r="P35" s="71"/>
      <c r="Q35" s="71"/>
      <c r="R35" s="71"/>
      <c r="S35" s="12"/>
      <c r="T35" s="71"/>
      <c r="U35" s="71"/>
      <c r="V35" s="12"/>
      <c r="W35" s="71"/>
      <c r="X35" s="34"/>
      <c r="Y35" s="15"/>
      <c r="Z35" s="4"/>
      <c r="AB35" s="16">
        <f t="shared" si="11"/>
        <v>0</v>
      </c>
    </row>
    <row r="36" spans="1:28" ht="21" customHeight="1" x14ac:dyDescent="0.15">
      <c r="A36" s="9"/>
      <c r="B36" s="9"/>
      <c r="C36" s="9"/>
      <c r="D36" s="10"/>
      <c r="E36" s="69"/>
      <c r="F36" s="69"/>
      <c r="G36" s="69"/>
      <c r="H36" s="69"/>
      <c r="I36" s="11"/>
      <c r="J36" s="69"/>
      <c r="K36" s="69"/>
      <c r="L36" s="11"/>
      <c r="M36" s="70"/>
      <c r="N36" s="30"/>
      <c r="O36" s="71"/>
      <c r="P36" s="71"/>
      <c r="Q36" s="71"/>
      <c r="R36" s="71"/>
      <c r="S36" s="12"/>
      <c r="T36" s="71"/>
      <c r="U36" s="71"/>
      <c r="V36" s="12"/>
      <c r="W36" s="71"/>
      <c r="X36" s="34"/>
      <c r="Y36" s="15"/>
      <c r="Z36" s="4"/>
      <c r="AB36" s="16">
        <f t="shared" si="11"/>
        <v>0</v>
      </c>
    </row>
    <row r="37" spans="1:28" ht="21" customHeight="1" x14ac:dyDescent="0.15">
      <c r="A37" s="9"/>
      <c r="B37" s="9"/>
      <c r="C37" s="9"/>
      <c r="D37" s="10"/>
      <c r="E37" s="69"/>
      <c r="F37" s="69"/>
      <c r="G37" s="69"/>
      <c r="H37" s="69"/>
      <c r="I37" s="11"/>
      <c r="J37" s="69"/>
      <c r="K37" s="69"/>
      <c r="L37" s="11"/>
      <c r="M37" s="70"/>
      <c r="N37" s="30"/>
      <c r="O37" s="71"/>
      <c r="P37" s="71"/>
      <c r="Q37" s="71"/>
      <c r="R37" s="71"/>
      <c r="S37" s="12"/>
      <c r="T37" s="71"/>
      <c r="U37" s="71"/>
      <c r="V37" s="12"/>
      <c r="W37" s="71"/>
      <c r="X37" s="34"/>
      <c r="Y37" s="15"/>
      <c r="Z37" s="4"/>
      <c r="AB37" s="16">
        <f t="shared" si="11"/>
        <v>0</v>
      </c>
    </row>
    <row r="38" spans="1:28" ht="21" customHeight="1" x14ac:dyDescent="0.15">
      <c r="A38" s="9"/>
      <c r="B38" s="9"/>
      <c r="C38" s="9"/>
      <c r="D38" s="10"/>
      <c r="E38" s="69"/>
      <c r="F38" s="69"/>
      <c r="G38" s="69"/>
      <c r="H38" s="69"/>
      <c r="I38" s="11"/>
      <c r="J38" s="69"/>
      <c r="K38" s="69"/>
      <c r="L38" s="11"/>
      <c r="M38" s="70"/>
      <c r="N38" s="30"/>
      <c r="O38" s="71"/>
      <c r="P38" s="71"/>
      <c r="Q38" s="71"/>
      <c r="R38" s="71"/>
      <c r="S38" s="12"/>
      <c r="T38" s="71"/>
      <c r="U38" s="71"/>
      <c r="V38" s="12"/>
      <c r="W38" s="71"/>
      <c r="X38" s="34"/>
      <c r="Y38" s="15"/>
      <c r="Z38" s="4"/>
      <c r="AB38" s="16">
        <f t="shared" si="11"/>
        <v>0</v>
      </c>
    </row>
    <row r="39" spans="1:28" ht="21" customHeight="1" x14ac:dyDescent="0.15">
      <c r="A39" s="9"/>
      <c r="B39" s="9"/>
      <c r="C39" s="9"/>
      <c r="D39" s="10"/>
      <c r="E39" s="69"/>
      <c r="F39" s="69"/>
      <c r="G39" s="69"/>
      <c r="H39" s="69"/>
      <c r="I39" s="11"/>
      <c r="J39" s="69"/>
      <c r="K39" s="69"/>
      <c r="L39" s="11"/>
      <c r="M39" s="70"/>
      <c r="N39" s="30"/>
      <c r="O39" s="71"/>
      <c r="P39" s="71"/>
      <c r="Q39" s="71"/>
      <c r="R39" s="71"/>
      <c r="S39" s="12"/>
      <c r="T39" s="71"/>
      <c r="U39" s="71"/>
      <c r="V39" s="12"/>
      <c r="W39" s="71"/>
      <c r="X39" s="34"/>
      <c r="Y39" s="15"/>
      <c r="Z39" s="4"/>
      <c r="AB39" s="16">
        <f t="shared" si="11"/>
        <v>0</v>
      </c>
    </row>
    <row r="40" spans="1:28" ht="21" customHeight="1" x14ac:dyDescent="0.15">
      <c r="A40" s="9"/>
      <c r="B40" s="9"/>
      <c r="C40" s="9"/>
      <c r="D40" s="10"/>
      <c r="E40" s="69"/>
      <c r="F40" s="69"/>
      <c r="G40" s="69"/>
      <c r="H40" s="69"/>
      <c r="I40" s="11"/>
      <c r="J40" s="69"/>
      <c r="K40" s="69"/>
      <c r="L40" s="11"/>
      <c r="M40" s="70"/>
      <c r="N40" s="30"/>
      <c r="O40" s="71"/>
      <c r="P40" s="71"/>
      <c r="Q40" s="71"/>
      <c r="R40" s="71"/>
      <c r="S40" s="12"/>
      <c r="T40" s="71"/>
      <c r="U40" s="71"/>
      <c r="V40" s="12"/>
      <c r="W40" s="71"/>
      <c r="X40" s="34"/>
      <c r="Y40" s="15"/>
      <c r="Z40" s="4"/>
      <c r="AB40" s="16">
        <f t="shared" si="11"/>
        <v>0</v>
      </c>
    </row>
    <row r="41" spans="1:28" ht="21" customHeight="1" x14ac:dyDescent="0.15">
      <c r="A41" s="9"/>
      <c r="B41" s="9"/>
      <c r="C41" s="9"/>
      <c r="D41" s="10"/>
      <c r="E41" s="69"/>
      <c r="F41" s="69"/>
      <c r="G41" s="69"/>
      <c r="H41" s="69"/>
      <c r="I41" s="11"/>
      <c r="J41" s="69"/>
      <c r="K41" s="69"/>
      <c r="L41" s="11"/>
      <c r="M41" s="70"/>
      <c r="N41" s="30"/>
      <c r="O41" s="71"/>
      <c r="P41" s="71"/>
      <c r="Q41" s="71"/>
      <c r="R41" s="71"/>
      <c r="S41" s="12"/>
      <c r="T41" s="71"/>
      <c r="U41" s="71"/>
      <c r="V41" s="12"/>
      <c r="W41" s="71"/>
      <c r="X41" s="34"/>
      <c r="Y41" s="15"/>
      <c r="Z41" s="4"/>
      <c r="AB41" s="16">
        <f t="shared" si="11"/>
        <v>0</v>
      </c>
    </row>
    <row r="42" spans="1:28" ht="21" customHeight="1" x14ac:dyDescent="0.15">
      <c r="A42" s="9"/>
      <c r="B42" s="9"/>
      <c r="C42" s="9"/>
      <c r="D42" s="10"/>
      <c r="E42" s="69"/>
      <c r="F42" s="69"/>
      <c r="G42" s="69"/>
      <c r="H42" s="69"/>
      <c r="I42" s="11"/>
      <c r="J42" s="69"/>
      <c r="K42" s="69"/>
      <c r="L42" s="11"/>
      <c r="M42" s="70"/>
      <c r="N42" s="30"/>
      <c r="O42" s="71"/>
      <c r="P42" s="71"/>
      <c r="Q42" s="71"/>
      <c r="R42" s="71"/>
      <c r="S42" s="12"/>
      <c r="T42" s="71"/>
      <c r="U42" s="71"/>
      <c r="V42" s="12"/>
      <c r="W42" s="71"/>
      <c r="X42" s="34"/>
      <c r="Y42" s="15"/>
      <c r="Z42" s="4"/>
      <c r="AB42" s="16">
        <f t="shared" si="11"/>
        <v>0</v>
      </c>
    </row>
    <row r="43" spans="1:28" ht="21" customHeight="1" x14ac:dyDescent="0.15">
      <c r="A43" s="9"/>
      <c r="B43" s="9"/>
      <c r="C43" s="9"/>
      <c r="D43" s="10"/>
      <c r="E43" s="69"/>
      <c r="F43" s="69"/>
      <c r="G43" s="69"/>
      <c r="H43" s="69"/>
      <c r="I43" s="11"/>
      <c r="J43" s="69"/>
      <c r="K43" s="69"/>
      <c r="L43" s="11"/>
      <c r="M43" s="70"/>
      <c r="N43" s="30"/>
      <c r="O43" s="71"/>
      <c r="P43" s="71"/>
      <c r="Q43" s="71"/>
      <c r="R43" s="71"/>
      <c r="S43" s="12"/>
      <c r="T43" s="71"/>
      <c r="U43" s="71"/>
      <c r="V43" s="12"/>
      <c r="W43" s="71"/>
      <c r="X43" s="34"/>
      <c r="Y43" s="15"/>
      <c r="Z43" s="4"/>
      <c r="AB43" s="16">
        <f t="shared" si="11"/>
        <v>0</v>
      </c>
    </row>
    <row r="44" spans="1:28" ht="21" customHeight="1" x14ac:dyDescent="0.15">
      <c r="A44" s="9"/>
      <c r="B44" s="9"/>
      <c r="C44" s="9"/>
      <c r="D44" s="10"/>
      <c r="E44" s="69"/>
      <c r="F44" s="69"/>
      <c r="G44" s="69"/>
      <c r="H44" s="69"/>
      <c r="I44" s="11"/>
      <c r="J44" s="69"/>
      <c r="K44" s="69"/>
      <c r="L44" s="11"/>
      <c r="M44" s="70"/>
      <c r="N44" s="30"/>
      <c r="O44" s="71"/>
      <c r="P44" s="71"/>
      <c r="Q44" s="71"/>
      <c r="R44" s="71"/>
      <c r="S44" s="12"/>
      <c r="T44" s="71"/>
      <c r="U44" s="71"/>
      <c r="V44" s="12"/>
      <c r="W44" s="71"/>
      <c r="X44" s="34"/>
      <c r="Y44" s="15"/>
      <c r="Z44" s="4"/>
      <c r="AB44" s="16">
        <f t="shared" si="11"/>
        <v>0</v>
      </c>
    </row>
    <row r="45" spans="1:28" ht="14.25" x14ac:dyDescent="0.15">
      <c r="Y45" s="17"/>
    </row>
  </sheetData>
  <mergeCells count="2">
    <mergeCell ref="E3:N3"/>
    <mergeCell ref="O3:X3"/>
  </mergeCells>
  <phoneticPr fontId="1"/>
  <conditionalFormatting sqref="N5:N44">
    <cfRule type="cellIs" dxfId="15" priority="2" operator="equal">
      <formula>$Y5</formula>
    </cfRule>
  </conditionalFormatting>
  <conditionalFormatting sqref="X5:X44">
    <cfRule type="cellIs" dxfId="14" priority="1" operator="equal">
      <formula>$Y5</formula>
    </cfRule>
  </conditionalFormatting>
  <conditionalFormatting sqref="Z5:Z44">
    <cfRule type="duplicateValues" dxfId="13" priority="4" stopIfTrue="1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5" orientation="landscape" verticalDpi="0" r:id="rId1"/>
  <headerFooter>
    <oddFooter>&amp;R&amp;14※決勝は上位10名でリフレッシュスタート</oddFooter>
  </headerFooter>
  <rowBreaks count="1" manualBreakCount="1">
    <brk id="24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3B459-0583-48EC-86D0-FBD2C4FB7A6F}">
  <dimension ref="A1:AE44"/>
  <sheetViews>
    <sheetView zoomScaleNormal="100" workbookViewId="0">
      <pane xSplit="4" ySplit="4" topLeftCell="E5" activePane="bottomRight" state="frozen"/>
      <selection activeCell="L42" sqref="L42"/>
      <selection pane="topRight" activeCell="L42" sqref="L42"/>
      <selection pane="bottomLeft" activeCell="L42" sqref="L42"/>
      <selection pane="bottomRight" activeCell="B11" sqref="B11"/>
    </sheetView>
  </sheetViews>
  <sheetFormatPr defaultRowHeight="13.5" x14ac:dyDescent="0.15"/>
  <cols>
    <col min="1" max="1" width="4.7109375" style="6" customWidth="1"/>
    <col min="2" max="2" width="11.5703125" style="3" customWidth="1"/>
    <col min="3" max="3" width="12.7109375" style="3" customWidth="1"/>
    <col min="4" max="4" width="14.42578125" style="3" customWidth="1"/>
    <col min="5" max="8" width="4.7109375" style="3" customWidth="1"/>
    <col min="9" max="11" width="5.28515625" style="3" customWidth="1"/>
    <col min="12" max="13" width="4.7109375" style="3" customWidth="1"/>
    <col min="14" max="15" width="7" style="3" customWidth="1"/>
    <col min="16" max="19" width="4.7109375" style="3" customWidth="1"/>
    <col min="20" max="22" width="5.28515625" style="3" customWidth="1"/>
    <col min="23" max="24" width="4.7109375" style="3" customWidth="1"/>
    <col min="25" max="27" width="7" style="3" customWidth="1"/>
    <col min="28" max="28" width="4.7109375" style="3" customWidth="1"/>
    <col min="29" max="260" width="9.140625" style="3"/>
    <col min="261" max="261" width="4.7109375" style="3" customWidth="1"/>
    <col min="262" max="262" width="11.5703125" style="3" customWidth="1"/>
    <col min="263" max="263" width="12.7109375" style="3" customWidth="1"/>
    <col min="264" max="264" width="14.42578125" style="3" customWidth="1"/>
    <col min="265" max="268" width="4.7109375" style="3" customWidth="1"/>
    <col min="269" max="269" width="5.28515625" style="3" customWidth="1"/>
    <col min="270" max="271" width="4.7109375" style="3" customWidth="1"/>
    <col min="272" max="273" width="7" style="3" customWidth="1"/>
    <col min="274" max="277" width="4.7109375" style="3" customWidth="1"/>
    <col min="278" max="278" width="5.28515625" style="3" customWidth="1"/>
    <col min="279" max="280" width="4.7109375" style="3" customWidth="1"/>
    <col min="281" max="283" width="7" style="3" customWidth="1"/>
    <col min="284" max="284" width="4.7109375" style="3" customWidth="1"/>
    <col min="285" max="516" width="9.140625" style="3"/>
    <col min="517" max="517" width="4.7109375" style="3" customWidth="1"/>
    <col min="518" max="518" width="11.5703125" style="3" customWidth="1"/>
    <col min="519" max="519" width="12.7109375" style="3" customWidth="1"/>
    <col min="520" max="520" width="14.42578125" style="3" customWidth="1"/>
    <col min="521" max="524" width="4.7109375" style="3" customWidth="1"/>
    <col min="525" max="525" width="5.28515625" style="3" customWidth="1"/>
    <col min="526" max="527" width="4.7109375" style="3" customWidth="1"/>
    <col min="528" max="529" width="7" style="3" customWidth="1"/>
    <col min="530" max="533" width="4.7109375" style="3" customWidth="1"/>
    <col min="534" max="534" width="5.28515625" style="3" customWidth="1"/>
    <col min="535" max="536" width="4.7109375" style="3" customWidth="1"/>
    <col min="537" max="539" width="7" style="3" customWidth="1"/>
    <col min="540" max="540" width="4.7109375" style="3" customWidth="1"/>
    <col min="541" max="772" width="9.140625" style="3"/>
    <col min="773" max="773" width="4.7109375" style="3" customWidth="1"/>
    <col min="774" max="774" width="11.5703125" style="3" customWidth="1"/>
    <col min="775" max="775" width="12.7109375" style="3" customWidth="1"/>
    <col min="776" max="776" width="14.42578125" style="3" customWidth="1"/>
    <col min="777" max="780" width="4.7109375" style="3" customWidth="1"/>
    <col min="781" max="781" width="5.28515625" style="3" customWidth="1"/>
    <col min="782" max="783" width="4.7109375" style="3" customWidth="1"/>
    <col min="784" max="785" width="7" style="3" customWidth="1"/>
    <col min="786" max="789" width="4.7109375" style="3" customWidth="1"/>
    <col min="790" max="790" width="5.28515625" style="3" customWidth="1"/>
    <col min="791" max="792" width="4.7109375" style="3" customWidth="1"/>
    <col min="793" max="795" width="7" style="3" customWidth="1"/>
    <col min="796" max="796" width="4.7109375" style="3" customWidth="1"/>
    <col min="797" max="1028" width="9.140625" style="3"/>
    <col min="1029" max="1029" width="4.7109375" style="3" customWidth="1"/>
    <col min="1030" max="1030" width="11.5703125" style="3" customWidth="1"/>
    <col min="1031" max="1031" width="12.7109375" style="3" customWidth="1"/>
    <col min="1032" max="1032" width="14.42578125" style="3" customWidth="1"/>
    <col min="1033" max="1036" width="4.7109375" style="3" customWidth="1"/>
    <col min="1037" max="1037" width="5.28515625" style="3" customWidth="1"/>
    <col min="1038" max="1039" width="4.7109375" style="3" customWidth="1"/>
    <col min="1040" max="1041" width="7" style="3" customWidth="1"/>
    <col min="1042" max="1045" width="4.7109375" style="3" customWidth="1"/>
    <col min="1046" max="1046" width="5.28515625" style="3" customWidth="1"/>
    <col min="1047" max="1048" width="4.7109375" style="3" customWidth="1"/>
    <col min="1049" max="1051" width="7" style="3" customWidth="1"/>
    <col min="1052" max="1052" width="4.7109375" style="3" customWidth="1"/>
    <col min="1053" max="1284" width="9.140625" style="3"/>
    <col min="1285" max="1285" width="4.7109375" style="3" customWidth="1"/>
    <col min="1286" max="1286" width="11.5703125" style="3" customWidth="1"/>
    <col min="1287" max="1287" width="12.7109375" style="3" customWidth="1"/>
    <col min="1288" max="1288" width="14.42578125" style="3" customWidth="1"/>
    <col min="1289" max="1292" width="4.7109375" style="3" customWidth="1"/>
    <col min="1293" max="1293" width="5.28515625" style="3" customWidth="1"/>
    <col min="1294" max="1295" width="4.7109375" style="3" customWidth="1"/>
    <col min="1296" max="1297" width="7" style="3" customWidth="1"/>
    <col min="1298" max="1301" width="4.7109375" style="3" customWidth="1"/>
    <col min="1302" max="1302" width="5.28515625" style="3" customWidth="1"/>
    <col min="1303" max="1304" width="4.7109375" style="3" customWidth="1"/>
    <col min="1305" max="1307" width="7" style="3" customWidth="1"/>
    <col min="1308" max="1308" width="4.7109375" style="3" customWidth="1"/>
    <col min="1309" max="1540" width="9.140625" style="3"/>
    <col min="1541" max="1541" width="4.7109375" style="3" customWidth="1"/>
    <col min="1542" max="1542" width="11.5703125" style="3" customWidth="1"/>
    <col min="1543" max="1543" width="12.7109375" style="3" customWidth="1"/>
    <col min="1544" max="1544" width="14.42578125" style="3" customWidth="1"/>
    <col min="1545" max="1548" width="4.7109375" style="3" customWidth="1"/>
    <col min="1549" max="1549" width="5.28515625" style="3" customWidth="1"/>
    <col min="1550" max="1551" width="4.7109375" style="3" customWidth="1"/>
    <col min="1552" max="1553" width="7" style="3" customWidth="1"/>
    <col min="1554" max="1557" width="4.7109375" style="3" customWidth="1"/>
    <col min="1558" max="1558" width="5.28515625" style="3" customWidth="1"/>
    <col min="1559" max="1560" width="4.7109375" style="3" customWidth="1"/>
    <col min="1561" max="1563" width="7" style="3" customWidth="1"/>
    <col min="1564" max="1564" width="4.7109375" style="3" customWidth="1"/>
    <col min="1565" max="1796" width="9.140625" style="3"/>
    <col min="1797" max="1797" width="4.7109375" style="3" customWidth="1"/>
    <col min="1798" max="1798" width="11.5703125" style="3" customWidth="1"/>
    <col min="1799" max="1799" width="12.7109375" style="3" customWidth="1"/>
    <col min="1800" max="1800" width="14.42578125" style="3" customWidth="1"/>
    <col min="1801" max="1804" width="4.7109375" style="3" customWidth="1"/>
    <col min="1805" max="1805" width="5.28515625" style="3" customWidth="1"/>
    <col min="1806" max="1807" width="4.7109375" style="3" customWidth="1"/>
    <col min="1808" max="1809" width="7" style="3" customWidth="1"/>
    <col min="1810" max="1813" width="4.7109375" style="3" customWidth="1"/>
    <col min="1814" max="1814" width="5.28515625" style="3" customWidth="1"/>
    <col min="1815" max="1816" width="4.7109375" style="3" customWidth="1"/>
    <col min="1817" max="1819" width="7" style="3" customWidth="1"/>
    <col min="1820" max="1820" width="4.7109375" style="3" customWidth="1"/>
    <col min="1821" max="2052" width="9.140625" style="3"/>
    <col min="2053" max="2053" width="4.7109375" style="3" customWidth="1"/>
    <col min="2054" max="2054" width="11.5703125" style="3" customWidth="1"/>
    <col min="2055" max="2055" width="12.7109375" style="3" customWidth="1"/>
    <col min="2056" max="2056" width="14.42578125" style="3" customWidth="1"/>
    <col min="2057" max="2060" width="4.7109375" style="3" customWidth="1"/>
    <col min="2061" max="2061" width="5.28515625" style="3" customWidth="1"/>
    <col min="2062" max="2063" width="4.7109375" style="3" customWidth="1"/>
    <col min="2064" max="2065" width="7" style="3" customWidth="1"/>
    <col min="2066" max="2069" width="4.7109375" style="3" customWidth="1"/>
    <col min="2070" max="2070" width="5.28515625" style="3" customWidth="1"/>
    <col min="2071" max="2072" width="4.7109375" style="3" customWidth="1"/>
    <col min="2073" max="2075" width="7" style="3" customWidth="1"/>
    <col min="2076" max="2076" width="4.7109375" style="3" customWidth="1"/>
    <col min="2077" max="2308" width="9.140625" style="3"/>
    <col min="2309" max="2309" width="4.7109375" style="3" customWidth="1"/>
    <col min="2310" max="2310" width="11.5703125" style="3" customWidth="1"/>
    <col min="2311" max="2311" width="12.7109375" style="3" customWidth="1"/>
    <col min="2312" max="2312" width="14.42578125" style="3" customWidth="1"/>
    <col min="2313" max="2316" width="4.7109375" style="3" customWidth="1"/>
    <col min="2317" max="2317" width="5.28515625" style="3" customWidth="1"/>
    <col min="2318" max="2319" width="4.7109375" style="3" customWidth="1"/>
    <col min="2320" max="2321" width="7" style="3" customWidth="1"/>
    <col min="2322" max="2325" width="4.7109375" style="3" customWidth="1"/>
    <col min="2326" max="2326" width="5.28515625" style="3" customWidth="1"/>
    <col min="2327" max="2328" width="4.7109375" style="3" customWidth="1"/>
    <col min="2329" max="2331" width="7" style="3" customWidth="1"/>
    <col min="2332" max="2332" width="4.7109375" style="3" customWidth="1"/>
    <col min="2333" max="2564" width="9.140625" style="3"/>
    <col min="2565" max="2565" width="4.7109375" style="3" customWidth="1"/>
    <col min="2566" max="2566" width="11.5703125" style="3" customWidth="1"/>
    <col min="2567" max="2567" width="12.7109375" style="3" customWidth="1"/>
    <col min="2568" max="2568" width="14.42578125" style="3" customWidth="1"/>
    <col min="2569" max="2572" width="4.7109375" style="3" customWidth="1"/>
    <col min="2573" max="2573" width="5.28515625" style="3" customWidth="1"/>
    <col min="2574" max="2575" width="4.7109375" style="3" customWidth="1"/>
    <col min="2576" max="2577" width="7" style="3" customWidth="1"/>
    <col min="2578" max="2581" width="4.7109375" style="3" customWidth="1"/>
    <col min="2582" max="2582" width="5.28515625" style="3" customWidth="1"/>
    <col min="2583" max="2584" width="4.7109375" style="3" customWidth="1"/>
    <col min="2585" max="2587" width="7" style="3" customWidth="1"/>
    <col min="2588" max="2588" width="4.7109375" style="3" customWidth="1"/>
    <col min="2589" max="2820" width="9.140625" style="3"/>
    <col min="2821" max="2821" width="4.7109375" style="3" customWidth="1"/>
    <col min="2822" max="2822" width="11.5703125" style="3" customWidth="1"/>
    <col min="2823" max="2823" width="12.7109375" style="3" customWidth="1"/>
    <col min="2824" max="2824" width="14.42578125" style="3" customWidth="1"/>
    <col min="2825" max="2828" width="4.7109375" style="3" customWidth="1"/>
    <col min="2829" max="2829" width="5.28515625" style="3" customWidth="1"/>
    <col min="2830" max="2831" width="4.7109375" style="3" customWidth="1"/>
    <col min="2832" max="2833" width="7" style="3" customWidth="1"/>
    <col min="2834" max="2837" width="4.7109375" style="3" customWidth="1"/>
    <col min="2838" max="2838" width="5.28515625" style="3" customWidth="1"/>
    <col min="2839" max="2840" width="4.7109375" style="3" customWidth="1"/>
    <col min="2841" max="2843" width="7" style="3" customWidth="1"/>
    <col min="2844" max="2844" width="4.7109375" style="3" customWidth="1"/>
    <col min="2845" max="3076" width="9.140625" style="3"/>
    <col min="3077" max="3077" width="4.7109375" style="3" customWidth="1"/>
    <col min="3078" max="3078" width="11.5703125" style="3" customWidth="1"/>
    <col min="3079" max="3079" width="12.7109375" style="3" customWidth="1"/>
    <col min="3080" max="3080" width="14.42578125" style="3" customWidth="1"/>
    <col min="3081" max="3084" width="4.7109375" style="3" customWidth="1"/>
    <col min="3085" max="3085" width="5.28515625" style="3" customWidth="1"/>
    <col min="3086" max="3087" width="4.7109375" style="3" customWidth="1"/>
    <col min="3088" max="3089" width="7" style="3" customWidth="1"/>
    <col min="3090" max="3093" width="4.7109375" style="3" customWidth="1"/>
    <col min="3094" max="3094" width="5.28515625" style="3" customWidth="1"/>
    <col min="3095" max="3096" width="4.7109375" style="3" customWidth="1"/>
    <col min="3097" max="3099" width="7" style="3" customWidth="1"/>
    <col min="3100" max="3100" width="4.7109375" style="3" customWidth="1"/>
    <col min="3101" max="3332" width="9.140625" style="3"/>
    <col min="3333" max="3333" width="4.7109375" style="3" customWidth="1"/>
    <col min="3334" max="3334" width="11.5703125" style="3" customWidth="1"/>
    <col min="3335" max="3335" width="12.7109375" style="3" customWidth="1"/>
    <col min="3336" max="3336" width="14.42578125" style="3" customWidth="1"/>
    <col min="3337" max="3340" width="4.7109375" style="3" customWidth="1"/>
    <col min="3341" max="3341" width="5.28515625" style="3" customWidth="1"/>
    <col min="3342" max="3343" width="4.7109375" style="3" customWidth="1"/>
    <col min="3344" max="3345" width="7" style="3" customWidth="1"/>
    <col min="3346" max="3349" width="4.7109375" style="3" customWidth="1"/>
    <col min="3350" max="3350" width="5.28515625" style="3" customWidth="1"/>
    <col min="3351" max="3352" width="4.7109375" style="3" customWidth="1"/>
    <col min="3353" max="3355" width="7" style="3" customWidth="1"/>
    <col min="3356" max="3356" width="4.7109375" style="3" customWidth="1"/>
    <col min="3357" max="3588" width="9.140625" style="3"/>
    <col min="3589" max="3589" width="4.7109375" style="3" customWidth="1"/>
    <col min="3590" max="3590" width="11.5703125" style="3" customWidth="1"/>
    <col min="3591" max="3591" width="12.7109375" style="3" customWidth="1"/>
    <col min="3592" max="3592" width="14.42578125" style="3" customWidth="1"/>
    <col min="3593" max="3596" width="4.7109375" style="3" customWidth="1"/>
    <col min="3597" max="3597" width="5.28515625" style="3" customWidth="1"/>
    <col min="3598" max="3599" width="4.7109375" style="3" customWidth="1"/>
    <col min="3600" max="3601" width="7" style="3" customWidth="1"/>
    <col min="3602" max="3605" width="4.7109375" style="3" customWidth="1"/>
    <col min="3606" max="3606" width="5.28515625" style="3" customWidth="1"/>
    <col min="3607" max="3608" width="4.7109375" style="3" customWidth="1"/>
    <col min="3609" max="3611" width="7" style="3" customWidth="1"/>
    <col min="3612" max="3612" width="4.7109375" style="3" customWidth="1"/>
    <col min="3613" max="3844" width="9.140625" style="3"/>
    <col min="3845" max="3845" width="4.7109375" style="3" customWidth="1"/>
    <col min="3846" max="3846" width="11.5703125" style="3" customWidth="1"/>
    <col min="3847" max="3847" width="12.7109375" style="3" customWidth="1"/>
    <col min="3848" max="3848" width="14.42578125" style="3" customWidth="1"/>
    <col min="3849" max="3852" width="4.7109375" style="3" customWidth="1"/>
    <col min="3853" max="3853" width="5.28515625" style="3" customWidth="1"/>
    <col min="3854" max="3855" width="4.7109375" style="3" customWidth="1"/>
    <col min="3856" max="3857" width="7" style="3" customWidth="1"/>
    <col min="3858" max="3861" width="4.7109375" style="3" customWidth="1"/>
    <col min="3862" max="3862" width="5.28515625" style="3" customWidth="1"/>
    <col min="3863" max="3864" width="4.7109375" style="3" customWidth="1"/>
    <col min="3865" max="3867" width="7" style="3" customWidth="1"/>
    <col min="3868" max="3868" width="4.7109375" style="3" customWidth="1"/>
    <col min="3869" max="4100" width="9.140625" style="3"/>
    <col min="4101" max="4101" width="4.7109375" style="3" customWidth="1"/>
    <col min="4102" max="4102" width="11.5703125" style="3" customWidth="1"/>
    <col min="4103" max="4103" width="12.7109375" style="3" customWidth="1"/>
    <col min="4104" max="4104" width="14.42578125" style="3" customWidth="1"/>
    <col min="4105" max="4108" width="4.7109375" style="3" customWidth="1"/>
    <col min="4109" max="4109" width="5.28515625" style="3" customWidth="1"/>
    <col min="4110" max="4111" width="4.7109375" style="3" customWidth="1"/>
    <col min="4112" max="4113" width="7" style="3" customWidth="1"/>
    <col min="4114" max="4117" width="4.7109375" style="3" customWidth="1"/>
    <col min="4118" max="4118" width="5.28515625" style="3" customWidth="1"/>
    <col min="4119" max="4120" width="4.7109375" style="3" customWidth="1"/>
    <col min="4121" max="4123" width="7" style="3" customWidth="1"/>
    <col min="4124" max="4124" width="4.7109375" style="3" customWidth="1"/>
    <col min="4125" max="4356" width="9.140625" style="3"/>
    <col min="4357" max="4357" width="4.7109375" style="3" customWidth="1"/>
    <col min="4358" max="4358" width="11.5703125" style="3" customWidth="1"/>
    <col min="4359" max="4359" width="12.7109375" style="3" customWidth="1"/>
    <col min="4360" max="4360" width="14.42578125" style="3" customWidth="1"/>
    <col min="4361" max="4364" width="4.7109375" style="3" customWidth="1"/>
    <col min="4365" max="4365" width="5.28515625" style="3" customWidth="1"/>
    <col min="4366" max="4367" width="4.7109375" style="3" customWidth="1"/>
    <col min="4368" max="4369" width="7" style="3" customWidth="1"/>
    <col min="4370" max="4373" width="4.7109375" style="3" customWidth="1"/>
    <col min="4374" max="4374" width="5.28515625" style="3" customWidth="1"/>
    <col min="4375" max="4376" width="4.7109375" style="3" customWidth="1"/>
    <col min="4377" max="4379" width="7" style="3" customWidth="1"/>
    <col min="4380" max="4380" width="4.7109375" style="3" customWidth="1"/>
    <col min="4381" max="4612" width="9.140625" style="3"/>
    <col min="4613" max="4613" width="4.7109375" style="3" customWidth="1"/>
    <col min="4614" max="4614" width="11.5703125" style="3" customWidth="1"/>
    <col min="4615" max="4615" width="12.7109375" style="3" customWidth="1"/>
    <col min="4616" max="4616" width="14.42578125" style="3" customWidth="1"/>
    <col min="4617" max="4620" width="4.7109375" style="3" customWidth="1"/>
    <col min="4621" max="4621" width="5.28515625" style="3" customWidth="1"/>
    <col min="4622" max="4623" width="4.7109375" style="3" customWidth="1"/>
    <col min="4624" max="4625" width="7" style="3" customWidth="1"/>
    <col min="4626" max="4629" width="4.7109375" style="3" customWidth="1"/>
    <col min="4630" max="4630" width="5.28515625" style="3" customWidth="1"/>
    <col min="4631" max="4632" width="4.7109375" style="3" customWidth="1"/>
    <col min="4633" max="4635" width="7" style="3" customWidth="1"/>
    <col min="4636" max="4636" width="4.7109375" style="3" customWidth="1"/>
    <col min="4637" max="4868" width="9.140625" style="3"/>
    <col min="4869" max="4869" width="4.7109375" style="3" customWidth="1"/>
    <col min="4870" max="4870" width="11.5703125" style="3" customWidth="1"/>
    <col min="4871" max="4871" width="12.7109375" style="3" customWidth="1"/>
    <col min="4872" max="4872" width="14.42578125" style="3" customWidth="1"/>
    <col min="4873" max="4876" width="4.7109375" style="3" customWidth="1"/>
    <col min="4877" max="4877" width="5.28515625" style="3" customWidth="1"/>
    <col min="4878" max="4879" width="4.7109375" style="3" customWidth="1"/>
    <col min="4880" max="4881" width="7" style="3" customWidth="1"/>
    <col min="4882" max="4885" width="4.7109375" style="3" customWidth="1"/>
    <col min="4886" max="4886" width="5.28515625" style="3" customWidth="1"/>
    <col min="4887" max="4888" width="4.7109375" style="3" customWidth="1"/>
    <col min="4889" max="4891" width="7" style="3" customWidth="1"/>
    <col min="4892" max="4892" width="4.7109375" style="3" customWidth="1"/>
    <col min="4893" max="5124" width="9.140625" style="3"/>
    <col min="5125" max="5125" width="4.7109375" style="3" customWidth="1"/>
    <col min="5126" max="5126" width="11.5703125" style="3" customWidth="1"/>
    <col min="5127" max="5127" width="12.7109375" style="3" customWidth="1"/>
    <col min="5128" max="5128" width="14.42578125" style="3" customWidth="1"/>
    <col min="5129" max="5132" width="4.7109375" style="3" customWidth="1"/>
    <col min="5133" max="5133" width="5.28515625" style="3" customWidth="1"/>
    <col min="5134" max="5135" width="4.7109375" style="3" customWidth="1"/>
    <col min="5136" max="5137" width="7" style="3" customWidth="1"/>
    <col min="5138" max="5141" width="4.7109375" style="3" customWidth="1"/>
    <col min="5142" max="5142" width="5.28515625" style="3" customWidth="1"/>
    <col min="5143" max="5144" width="4.7109375" style="3" customWidth="1"/>
    <col min="5145" max="5147" width="7" style="3" customWidth="1"/>
    <col min="5148" max="5148" width="4.7109375" style="3" customWidth="1"/>
    <col min="5149" max="5380" width="9.140625" style="3"/>
    <col min="5381" max="5381" width="4.7109375" style="3" customWidth="1"/>
    <col min="5382" max="5382" width="11.5703125" style="3" customWidth="1"/>
    <col min="5383" max="5383" width="12.7109375" style="3" customWidth="1"/>
    <col min="5384" max="5384" width="14.42578125" style="3" customWidth="1"/>
    <col min="5385" max="5388" width="4.7109375" style="3" customWidth="1"/>
    <col min="5389" max="5389" width="5.28515625" style="3" customWidth="1"/>
    <col min="5390" max="5391" width="4.7109375" style="3" customWidth="1"/>
    <col min="5392" max="5393" width="7" style="3" customWidth="1"/>
    <col min="5394" max="5397" width="4.7109375" style="3" customWidth="1"/>
    <col min="5398" max="5398" width="5.28515625" style="3" customWidth="1"/>
    <col min="5399" max="5400" width="4.7109375" style="3" customWidth="1"/>
    <col min="5401" max="5403" width="7" style="3" customWidth="1"/>
    <col min="5404" max="5404" width="4.7109375" style="3" customWidth="1"/>
    <col min="5405" max="5636" width="9.140625" style="3"/>
    <col min="5637" max="5637" width="4.7109375" style="3" customWidth="1"/>
    <col min="5638" max="5638" width="11.5703125" style="3" customWidth="1"/>
    <col min="5639" max="5639" width="12.7109375" style="3" customWidth="1"/>
    <col min="5640" max="5640" width="14.42578125" style="3" customWidth="1"/>
    <col min="5641" max="5644" width="4.7109375" style="3" customWidth="1"/>
    <col min="5645" max="5645" width="5.28515625" style="3" customWidth="1"/>
    <col min="5646" max="5647" width="4.7109375" style="3" customWidth="1"/>
    <col min="5648" max="5649" width="7" style="3" customWidth="1"/>
    <col min="5650" max="5653" width="4.7109375" style="3" customWidth="1"/>
    <col min="5654" max="5654" width="5.28515625" style="3" customWidth="1"/>
    <col min="5655" max="5656" width="4.7109375" style="3" customWidth="1"/>
    <col min="5657" max="5659" width="7" style="3" customWidth="1"/>
    <col min="5660" max="5660" width="4.7109375" style="3" customWidth="1"/>
    <col min="5661" max="5892" width="9.140625" style="3"/>
    <col min="5893" max="5893" width="4.7109375" style="3" customWidth="1"/>
    <col min="5894" max="5894" width="11.5703125" style="3" customWidth="1"/>
    <col min="5895" max="5895" width="12.7109375" style="3" customWidth="1"/>
    <col min="5896" max="5896" width="14.42578125" style="3" customWidth="1"/>
    <col min="5897" max="5900" width="4.7109375" style="3" customWidth="1"/>
    <col min="5901" max="5901" width="5.28515625" style="3" customWidth="1"/>
    <col min="5902" max="5903" width="4.7109375" style="3" customWidth="1"/>
    <col min="5904" max="5905" width="7" style="3" customWidth="1"/>
    <col min="5906" max="5909" width="4.7109375" style="3" customWidth="1"/>
    <col min="5910" max="5910" width="5.28515625" style="3" customWidth="1"/>
    <col min="5911" max="5912" width="4.7109375" style="3" customWidth="1"/>
    <col min="5913" max="5915" width="7" style="3" customWidth="1"/>
    <col min="5916" max="5916" width="4.7109375" style="3" customWidth="1"/>
    <col min="5917" max="6148" width="9.140625" style="3"/>
    <col min="6149" max="6149" width="4.7109375" style="3" customWidth="1"/>
    <col min="6150" max="6150" width="11.5703125" style="3" customWidth="1"/>
    <col min="6151" max="6151" width="12.7109375" style="3" customWidth="1"/>
    <col min="6152" max="6152" width="14.42578125" style="3" customWidth="1"/>
    <col min="6153" max="6156" width="4.7109375" style="3" customWidth="1"/>
    <col min="6157" max="6157" width="5.28515625" style="3" customWidth="1"/>
    <col min="6158" max="6159" width="4.7109375" style="3" customWidth="1"/>
    <col min="6160" max="6161" width="7" style="3" customWidth="1"/>
    <col min="6162" max="6165" width="4.7109375" style="3" customWidth="1"/>
    <col min="6166" max="6166" width="5.28515625" style="3" customWidth="1"/>
    <col min="6167" max="6168" width="4.7109375" style="3" customWidth="1"/>
    <col min="6169" max="6171" width="7" style="3" customWidth="1"/>
    <col min="6172" max="6172" width="4.7109375" style="3" customWidth="1"/>
    <col min="6173" max="6404" width="9.140625" style="3"/>
    <col min="6405" max="6405" width="4.7109375" style="3" customWidth="1"/>
    <col min="6406" max="6406" width="11.5703125" style="3" customWidth="1"/>
    <col min="6407" max="6407" width="12.7109375" style="3" customWidth="1"/>
    <col min="6408" max="6408" width="14.42578125" style="3" customWidth="1"/>
    <col min="6409" max="6412" width="4.7109375" style="3" customWidth="1"/>
    <col min="6413" max="6413" width="5.28515625" style="3" customWidth="1"/>
    <col min="6414" max="6415" width="4.7109375" style="3" customWidth="1"/>
    <col min="6416" max="6417" width="7" style="3" customWidth="1"/>
    <col min="6418" max="6421" width="4.7109375" style="3" customWidth="1"/>
    <col min="6422" max="6422" width="5.28515625" style="3" customWidth="1"/>
    <col min="6423" max="6424" width="4.7109375" style="3" customWidth="1"/>
    <col min="6425" max="6427" width="7" style="3" customWidth="1"/>
    <col min="6428" max="6428" width="4.7109375" style="3" customWidth="1"/>
    <col min="6429" max="6660" width="9.140625" style="3"/>
    <col min="6661" max="6661" width="4.7109375" style="3" customWidth="1"/>
    <col min="6662" max="6662" width="11.5703125" style="3" customWidth="1"/>
    <col min="6663" max="6663" width="12.7109375" style="3" customWidth="1"/>
    <col min="6664" max="6664" width="14.42578125" style="3" customWidth="1"/>
    <col min="6665" max="6668" width="4.7109375" style="3" customWidth="1"/>
    <col min="6669" max="6669" width="5.28515625" style="3" customWidth="1"/>
    <col min="6670" max="6671" width="4.7109375" style="3" customWidth="1"/>
    <col min="6672" max="6673" width="7" style="3" customWidth="1"/>
    <col min="6674" max="6677" width="4.7109375" style="3" customWidth="1"/>
    <col min="6678" max="6678" width="5.28515625" style="3" customWidth="1"/>
    <col min="6679" max="6680" width="4.7109375" style="3" customWidth="1"/>
    <col min="6681" max="6683" width="7" style="3" customWidth="1"/>
    <col min="6684" max="6684" width="4.7109375" style="3" customWidth="1"/>
    <col min="6685" max="6916" width="9.140625" style="3"/>
    <col min="6917" max="6917" width="4.7109375" style="3" customWidth="1"/>
    <col min="6918" max="6918" width="11.5703125" style="3" customWidth="1"/>
    <col min="6919" max="6919" width="12.7109375" style="3" customWidth="1"/>
    <col min="6920" max="6920" width="14.42578125" style="3" customWidth="1"/>
    <col min="6921" max="6924" width="4.7109375" style="3" customWidth="1"/>
    <col min="6925" max="6925" width="5.28515625" style="3" customWidth="1"/>
    <col min="6926" max="6927" width="4.7109375" style="3" customWidth="1"/>
    <col min="6928" max="6929" width="7" style="3" customWidth="1"/>
    <col min="6930" max="6933" width="4.7109375" style="3" customWidth="1"/>
    <col min="6934" max="6934" width="5.28515625" style="3" customWidth="1"/>
    <col min="6935" max="6936" width="4.7109375" style="3" customWidth="1"/>
    <col min="6937" max="6939" width="7" style="3" customWidth="1"/>
    <col min="6940" max="6940" width="4.7109375" style="3" customWidth="1"/>
    <col min="6941" max="7172" width="9.140625" style="3"/>
    <col min="7173" max="7173" width="4.7109375" style="3" customWidth="1"/>
    <col min="7174" max="7174" width="11.5703125" style="3" customWidth="1"/>
    <col min="7175" max="7175" width="12.7109375" style="3" customWidth="1"/>
    <col min="7176" max="7176" width="14.42578125" style="3" customWidth="1"/>
    <col min="7177" max="7180" width="4.7109375" style="3" customWidth="1"/>
    <col min="7181" max="7181" width="5.28515625" style="3" customWidth="1"/>
    <col min="7182" max="7183" width="4.7109375" style="3" customWidth="1"/>
    <col min="7184" max="7185" width="7" style="3" customWidth="1"/>
    <col min="7186" max="7189" width="4.7109375" style="3" customWidth="1"/>
    <col min="7190" max="7190" width="5.28515625" style="3" customWidth="1"/>
    <col min="7191" max="7192" width="4.7109375" style="3" customWidth="1"/>
    <col min="7193" max="7195" width="7" style="3" customWidth="1"/>
    <col min="7196" max="7196" width="4.7109375" style="3" customWidth="1"/>
    <col min="7197" max="7428" width="9.140625" style="3"/>
    <col min="7429" max="7429" width="4.7109375" style="3" customWidth="1"/>
    <col min="7430" max="7430" width="11.5703125" style="3" customWidth="1"/>
    <col min="7431" max="7431" width="12.7109375" style="3" customWidth="1"/>
    <col min="7432" max="7432" width="14.42578125" style="3" customWidth="1"/>
    <col min="7433" max="7436" width="4.7109375" style="3" customWidth="1"/>
    <col min="7437" max="7437" width="5.28515625" style="3" customWidth="1"/>
    <col min="7438" max="7439" width="4.7109375" style="3" customWidth="1"/>
    <col min="7440" max="7441" width="7" style="3" customWidth="1"/>
    <col min="7442" max="7445" width="4.7109375" style="3" customWidth="1"/>
    <col min="7446" max="7446" width="5.28515625" style="3" customWidth="1"/>
    <col min="7447" max="7448" width="4.7109375" style="3" customWidth="1"/>
    <col min="7449" max="7451" width="7" style="3" customWidth="1"/>
    <col min="7452" max="7452" width="4.7109375" style="3" customWidth="1"/>
    <col min="7453" max="7684" width="9.140625" style="3"/>
    <col min="7685" max="7685" width="4.7109375" style="3" customWidth="1"/>
    <col min="7686" max="7686" width="11.5703125" style="3" customWidth="1"/>
    <col min="7687" max="7687" width="12.7109375" style="3" customWidth="1"/>
    <col min="7688" max="7688" width="14.42578125" style="3" customWidth="1"/>
    <col min="7689" max="7692" width="4.7109375" style="3" customWidth="1"/>
    <col min="7693" max="7693" width="5.28515625" style="3" customWidth="1"/>
    <col min="7694" max="7695" width="4.7109375" style="3" customWidth="1"/>
    <col min="7696" max="7697" width="7" style="3" customWidth="1"/>
    <col min="7698" max="7701" width="4.7109375" style="3" customWidth="1"/>
    <col min="7702" max="7702" width="5.28515625" style="3" customWidth="1"/>
    <col min="7703" max="7704" width="4.7109375" style="3" customWidth="1"/>
    <col min="7705" max="7707" width="7" style="3" customWidth="1"/>
    <col min="7708" max="7708" width="4.7109375" style="3" customWidth="1"/>
    <col min="7709" max="7940" width="9.140625" style="3"/>
    <col min="7941" max="7941" width="4.7109375" style="3" customWidth="1"/>
    <col min="7942" max="7942" width="11.5703125" style="3" customWidth="1"/>
    <col min="7943" max="7943" width="12.7109375" style="3" customWidth="1"/>
    <col min="7944" max="7944" width="14.42578125" style="3" customWidth="1"/>
    <col min="7945" max="7948" width="4.7109375" style="3" customWidth="1"/>
    <col min="7949" max="7949" width="5.28515625" style="3" customWidth="1"/>
    <col min="7950" max="7951" width="4.7109375" style="3" customWidth="1"/>
    <col min="7952" max="7953" width="7" style="3" customWidth="1"/>
    <col min="7954" max="7957" width="4.7109375" style="3" customWidth="1"/>
    <col min="7958" max="7958" width="5.28515625" style="3" customWidth="1"/>
    <col min="7959" max="7960" width="4.7109375" style="3" customWidth="1"/>
    <col min="7961" max="7963" width="7" style="3" customWidth="1"/>
    <col min="7964" max="7964" width="4.7109375" style="3" customWidth="1"/>
    <col min="7965" max="8196" width="9.140625" style="3"/>
    <col min="8197" max="8197" width="4.7109375" style="3" customWidth="1"/>
    <col min="8198" max="8198" width="11.5703125" style="3" customWidth="1"/>
    <col min="8199" max="8199" width="12.7109375" style="3" customWidth="1"/>
    <col min="8200" max="8200" width="14.42578125" style="3" customWidth="1"/>
    <col min="8201" max="8204" width="4.7109375" style="3" customWidth="1"/>
    <col min="8205" max="8205" width="5.28515625" style="3" customWidth="1"/>
    <col min="8206" max="8207" width="4.7109375" style="3" customWidth="1"/>
    <col min="8208" max="8209" width="7" style="3" customWidth="1"/>
    <col min="8210" max="8213" width="4.7109375" style="3" customWidth="1"/>
    <col min="8214" max="8214" width="5.28515625" style="3" customWidth="1"/>
    <col min="8215" max="8216" width="4.7109375" style="3" customWidth="1"/>
    <col min="8217" max="8219" width="7" style="3" customWidth="1"/>
    <col min="8220" max="8220" width="4.7109375" style="3" customWidth="1"/>
    <col min="8221" max="8452" width="9.140625" style="3"/>
    <col min="8453" max="8453" width="4.7109375" style="3" customWidth="1"/>
    <col min="8454" max="8454" width="11.5703125" style="3" customWidth="1"/>
    <col min="8455" max="8455" width="12.7109375" style="3" customWidth="1"/>
    <col min="8456" max="8456" width="14.42578125" style="3" customWidth="1"/>
    <col min="8457" max="8460" width="4.7109375" style="3" customWidth="1"/>
    <col min="8461" max="8461" width="5.28515625" style="3" customWidth="1"/>
    <col min="8462" max="8463" width="4.7109375" style="3" customWidth="1"/>
    <col min="8464" max="8465" width="7" style="3" customWidth="1"/>
    <col min="8466" max="8469" width="4.7109375" style="3" customWidth="1"/>
    <col min="8470" max="8470" width="5.28515625" style="3" customWidth="1"/>
    <col min="8471" max="8472" width="4.7109375" style="3" customWidth="1"/>
    <col min="8473" max="8475" width="7" style="3" customWidth="1"/>
    <col min="8476" max="8476" width="4.7109375" style="3" customWidth="1"/>
    <col min="8477" max="8708" width="9.140625" style="3"/>
    <col min="8709" max="8709" width="4.7109375" style="3" customWidth="1"/>
    <col min="8710" max="8710" width="11.5703125" style="3" customWidth="1"/>
    <col min="8711" max="8711" width="12.7109375" style="3" customWidth="1"/>
    <col min="8712" max="8712" width="14.42578125" style="3" customWidth="1"/>
    <col min="8713" max="8716" width="4.7109375" style="3" customWidth="1"/>
    <col min="8717" max="8717" width="5.28515625" style="3" customWidth="1"/>
    <col min="8718" max="8719" width="4.7109375" style="3" customWidth="1"/>
    <col min="8720" max="8721" width="7" style="3" customWidth="1"/>
    <col min="8722" max="8725" width="4.7109375" style="3" customWidth="1"/>
    <col min="8726" max="8726" width="5.28515625" style="3" customWidth="1"/>
    <col min="8727" max="8728" width="4.7109375" style="3" customWidth="1"/>
    <col min="8729" max="8731" width="7" style="3" customWidth="1"/>
    <col min="8732" max="8732" width="4.7109375" style="3" customWidth="1"/>
    <col min="8733" max="8964" width="9.140625" style="3"/>
    <col min="8965" max="8965" width="4.7109375" style="3" customWidth="1"/>
    <col min="8966" max="8966" width="11.5703125" style="3" customWidth="1"/>
    <col min="8967" max="8967" width="12.7109375" style="3" customWidth="1"/>
    <col min="8968" max="8968" width="14.42578125" style="3" customWidth="1"/>
    <col min="8969" max="8972" width="4.7109375" style="3" customWidth="1"/>
    <col min="8973" max="8973" width="5.28515625" style="3" customWidth="1"/>
    <col min="8974" max="8975" width="4.7109375" style="3" customWidth="1"/>
    <col min="8976" max="8977" width="7" style="3" customWidth="1"/>
    <col min="8978" max="8981" width="4.7109375" style="3" customWidth="1"/>
    <col min="8982" max="8982" width="5.28515625" style="3" customWidth="1"/>
    <col min="8983" max="8984" width="4.7109375" style="3" customWidth="1"/>
    <col min="8985" max="8987" width="7" style="3" customWidth="1"/>
    <col min="8988" max="8988" width="4.7109375" style="3" customWidth="1"/>
    <col min="8989" max="9220" width="9.140625" style="3"/>
    <col min="9221" max="9221" width="4.7109375" style="3" customWidth="1"/>
    <col min="9222" max="9222" width="11.5703125" style="3" customWidth="1"/>
    <col min="9223" max="9223" width="12.7109375" style="3" customWidth="1"/>
    <col min="9224" max="9224" width="14.42578125" style="3" customWidth="1"/>
    <col min="9225" max="9228" width="4.7109375" style="3" customWidth="1"/>
    <col min="9229" max="9229" width="5.28515625" style="3" customWidth="1"/>
    <col min="9230" max="9231" width="4.7109375" style="3" customWidth="1"/>
    <col min="9232" max="9233" width="7" style="3" customWidth="1"/>
    <col min="9234" max="9237" width="4.7109375" style="3" customWidth="1"/>
    <col min="9238" max="9238" width="5.28515625" style="3" customWidth="1"/>
    <col min="9239" max="9240" width="4.7109375" style="3" customWidth="1"/>
    <col min="9241" max="9243" width="7" style="3" customWidth="1"/>
    <col min="9244" max="9244" width="4.7109375" style="3" customWidth="1"/>
    <col min="9245" max="9476" width="9.140625" style="3"/>
    <col min="9477" max="9477" width="4.7109375" style="3" customWidth="1"/>
    <col min="9478" max="9478" width="11.5703125" style="3" customWidth="1"/>
    <col min="9479" max="9479" width="12.7109375" style="3" customWidth="1"/>
    <col min="9480" max="9480" width="14.42578125" style="3" customWidth="1"/>
    <col min="9481" max="9484" width="4.7109375" style="3" customWidth="1"/>
    <col min="9485" max="9485" width="5.28515625" style="3" customWidth="1"/>
    <col min="9486" max="9487" width="4.7109375" style="3" customWidth="1"/>
    <col min="9488" max="9489" width="7" style="3" customWidth="1"/>
    <col min="9490" max="9493" width="4.7109375" style="3" customWidth="1"/>
    <col min="9494" max="9494" width="5.28515625" style="3" customWidth="1"/>
    <col min="9495" max="9496" width="4.7109375" style="3" customWidth="1"/>
    <col min="9497" max="9499" width="7" style="3" customWidth="1"/>
    <col min="9500" max="9500" width="4.7109375" style="3" customWidth="1"/>
    <col min="9501" max="9732" width="9.140625" style="3"/>
    <col min="9733" max="9733" width="4.7109375" style="3" customWidth="1"/>
    <col min="9734" max="9734" width="11.5703125" style="3" customWidth="1"/>
    <col min="9735" max="9735" width="12.7109375" style="3" customWidth="1"/>
    <col min="9736" max="9736" width="14.42578125" style="3" customWidth="1"/>
    <col min="9737" max="9740" width="4.7109375" style="3" customWidth="1"/>
    <col min="9741" max="9741" width="5.28515625" style="3" customWidth="1"/>
    <col min="9742" max="9743" width="4.7109375" style="3" customWidth="1"/>
    <col min="9744" max="9745" width="7" style="3" customWidth="1"/>
    <col min="9746" max="9749" width="4.7109375" style="3" customWidth="1"/>
    <col min="9750" max="9750" width="5.28515625" style="3" customWidth="1"/>
    <col min="9751" max="9752" width="4.7109375" style="3" customWidth="1"/>
    <col min="9753" max="9755" width="7" style="3" customWidth="1"/>
    <col min="9756" max="9756" width="4.7109375" style="3" customWidth="1"/>
    <col min="9757" max="9988" width="9.140625" style="3"/>
    <col min="9989" max="9989" width="4.7109375" style="3" customWidth="1"/>
    <col min="9990" max="9990" width="11.5703125" style="3" customWidth="1"/>
    <col min="9991" max="9991" width="12.7109375" style="3" customWidth="1"/>
    <col min="9992" max="9992" width="14.42578125" style="3" customWidth="1"/>
    <col min="9993" max="9996" width="4.7109375" style="3" customWidth="1"/>
    <col min="9997" max="9997" width="5.28515625" style="3" customWidth="1"/>
    <col min="9998" max="9999" width="4.7109375" style="3" customWidth="1"/>
    <col min="10000" max="10001" width="7" style="3" customWidth="1"/>
    <col min="10002" max="10005" width="4.7109375" style="3" customWidth="1"/>
    <col min="10006" max="10006" width="5.28515625" style="3" customWidth="1"/>
    <col min="10007" max="10008" width="4.7109375" style="3" customWidth="1"/>
    <col min="10009" max="10011" width="7" style="3" customWidth="1"/>
    <col min="10012" max="10012" width="4.7109375" style="3" customWidth="1"/>
    <col min="10013" max="10244" width="9.140625" style="3"/>
    <col min="10245" max="10245" width="4.7109375" style="3" customWidth="1"/>
    <col min="10246" max="10246" width="11.5703125" style="3" customWidth="1"/>
    <col min="10247" max="10247" width="12.7109375" style="3" customWidth="1"/>
    <col min="10248" max="10248" width="14.42578125" style="3" customWidth="1"/>
    <col min="10249" max="10252" width="4.7109375" style="3" customWidth="1"/>
    <col min="10253" max="10253" width="5.28515625" style="3" customWidth="1"/>
    <col min="10254" max="10255" width="4.7109375" style="3" customWidth="1"/>
    <col min="10256" max="10257" width="7" style="3" customWidth="1"/>
    <col min="10258" max="10261" width="4.7109375" style="3" customWidth="1"/>
    <col min="10262" max="10262" width="5.28515625" style="3" customWidth="1"/>
    <col min="10263" max="10264" width="4.7109375" style="3" customWidth="1"/>
    <col min="10265" max="10267" width="7" style="3" customWidth="1"/>
    <col min="10268" max="10268" width="4.7109375" style="3" customWidth="1"/>
    <col min="10269" max="10500" width="9.140625" style="3"/>
    <col min="10501" max="10501" width="4.7109375" style="3" customWidth="1"/>
    <col min="10502" max="10502" width="11.5703125" style="3" customWidth="1"/>
    <col min="10503" max="10503" width="12.7109375" style="3" customWidth="1"/>
    <col min="10504" max="10504" width="14.42578125" style="3" customWidth="1"/>
    <col min="10505" max="10508" width="4.7109375" style="3" customWidth="1"/>
    <col min="10509" max="10509" width="5.28515625" style="3" customWidth="1"/>
    <col min="10510" max="10511" width="4.7109375" style="3" customWidth="1"/>
    <col min="10512" max="10513" width="7" style="3" customWidth="1"/>
    <col min="10514" max="10517" width="4.7109375" style="3" customWidth="1"/>
    <col min="10518" max="10518" width="5.28515625" style="3" customWidth="1"/>
    <col min="10519" max="10520" width="4.7109375" style="3" customWidth="1"/>
    <col min="10521" max="10523" width="7" style="3" customWidth="1"/>
    <col min="10524" max="10524" width="4.7109375" style="3" customWidth="1"/>
    <col min="10525" max="10756" width="9.140625" style="3"/>
    <col min="10757" max="10757" width="4.7109375" style="3" customWidth="1"/>
    <col min="10758" max="10758" width="11.5703125" style="3" customWidth="1"/>
    <col min="10759" max="10759" width="12.7109375" style="3" customWidth="1"/>
    <col min="10760" max="10760" width="14.42578125" style="3" customWidth="1"/>
    <col min="10761" max="10764" width="4.7109375" style="3" customWidth="1"/>
    <col min="10765" max="10765" width="5.28515625" style="3" customWidth="1"/>
    <col min="10766" max="10767" width="4.7109375" style="3" customWidth="1"/>
    <col min="10768" max="10769" width="7" style="3" customWidth="1"/>
    <col min="10770" max="10773" width="4.7109375" style="3" customWidth="1"/>
    <col min="10774" max="10774" width="5.28515625" style="3" customWidth="1"/>
    <col min="10775" max="10776" width="4.7109375" style="3" customWidth="1"/>
    <col min="10777" max="10779" width="7" style="3" customWidth="1"/>
    <col min="10780" max="10780" width="4.7109375" style="3" customWidth="1"/>
    <col min="10781" max="11012" width="9.140625" style="3"/>
    <col min="11013" max="11013" width="4.7109375" style="3" customWidth="1"/>
    <col min="11014" max="11014" width="11.5703125" style="3" customWidth="1"/>
    <col min="11015" max="11015" width="12.7109375" style="3" customWidth="1"/>
    <col min="11016" max="11016" width="14.42578125" style="3" customWidth="1"/>
    <col min="11017" max="11020" width="4.7109375" style="3" customWidth="1"/>
    <col min="11021" max="11021" width="5.28515625" style="3" customWidth="1"/>
    <col min="11022" max="11023" width="4.7109375" style="3" customWidth="1"/>
    <col min="11024" max="11025" width="7" style="3" customWidth="1"/>
    <col min="11026" max="11029" width="4.7109375" style="3" customWidth="1"/>
    <col min="11030" max="11030" width="5.28515625" style="3" customWidth="1"/>
    <col min="11031" max="11032" width="4.7109375" style="3" customWidth="1"/>
    <col min="11033" max="11035" width="7" style="3" customWidth="1"/>
    <col min="11036" max="11036" width="4.7109375" style="3" customWidth="1"/>
    <col min="11037" max="11268" width="9.140625" style="3"/>
    <col min="11269" max="11269" width="4.7109375" style="3" customWidth="1"/>
    <col min="11270" max="11270" width="11.5703125" style="3" customWidth="1"/>
    <col min="11271" max="11271" width="12.7109375" style="3" customWidth="1"/>
    <col min="11272" max="11272" width="14.42578125" style="3" customWidth="1"/>
    <col min="11273" max="11276" width="4.7109375" style="3" customWidth="1"/>
    <col min="11277" max="11277" width="5.28515625" style="3" customWidth="1"/>
    <col min="11278" max="11279" width="4.7109375" style="3" customWidth="1"/>
    <col min="11280" max="11281" width="7" style="3" customWidth="1"/>
    <col min="11282" max="11285" width="4.7109375" style="3" customWidth="1"/>
    <col min="11286" max="11286" width="5.28515625" style="3" customWidth="1"/>
    <col min="11287" max="11288" width="4.7109375" style="3" customWidth="1"/>
    <col min="11289" max="11291" width="7" style="3" customWidth="1"/>
    <col min="11292" max="11292" width="4.7109375" style="3" customWidth="1"/>
    <col min="11293" max="11524" width="9.140625" style="3"/>
    <col min="11525" max="11525" width="4.7109375" style="3" customWidth="1"/>
    <col min="11526" max="11526" width="11.5703125" style="3" customWidth="1"/>
    <col min="11527" max="11527" width="12.7109375" style="3" customWidth="1"/>
    <col min="11528" max="11528" width="14.42578125" style="3" customWidth="1"/>
    <col min="11529" max="11532" width="4.7109375" style="3" customWidth="1"/>
    <col min="11533" max="11533" width="5.28515625" style="3" customWidth="1"/>
    <col min="11534" max="11535" width="4.7109375" style="3" customWidth="1"/>
    <col min="11536" max="11537" width="7" style="3" customWidth="1"/>
    <col min="11538" max="11541" width="4.7109375" style="3" customWidth="1"/>
    <col min="11542" max="11542" width="5.28515625" style="3" customWidth="1"/>
    <col min="11543" max="11544" width="4.7109375" style="3" customWidth="1"/>
    <col min="11545" max="11547" width="7" style="3" customWidth="1"/>
    <col min="11548" max="11548" width="4.7109375" style="3" customWidth="1"/>
    <col min="11549" max="11780" width="9.140625" style="3"/>
    <col min="11781" max="11781" width="4.7109375" style="3" customWidth="1"/>
    <col min="11782" max="11782" width="11.5703125" style="3" customWidth="1"/>
    <col min="11783" max="11783" width="12.7109375" style="3" customWidth="1"/>
    <col min="11784" max="11784" width="14.42578125" style="3" customWidth="1"/>
    <col min="11785" max="11788" width="4.7109375" style="3" customWidth="1"/>
    <col min="11789" max="11789" width="5.28515625" style="3" customWidth="1"/>
    <col min="11790" max="11791" width="4.7109375" style="3" customWidth="1"/>
    <col min="11792" max="11793" width="7" style="3" customWidth="1"/>
    <col min="11794" max="11797" width="4.7109375" style="3" customWidth="1"/>
    <col min="11798" max="11798" width="5.28515625" style="3" customWidth="1"/>
    <col min="11799" max="11800" width="4.7109375" style="3" customWidth="1"/>
    <col min="11801" max="11803" width="7" style="3" customWidth="1"/>
    <col min="11804" max="11804" width="4.7109375" style="3" customWidth="1"/>
    <col min="11805" max="12036" width="9.140625" style="3"/>
    <col min="12037" max="12037" width="4.7109375" style="3" customWidth="1"/>
    <col min="12038" max="12038" width="11.5703125" style="3" customWidth="1"/>
    <col min="12039" max="12039" width="12.7109375" style="3" customWidth="1"/>
    <col min="12040" max="12040" width="14.42578125" style="3" customWidth="1"/>
    <col min="12041" max="12044" width="4.7109375" style="3" customWidth="1"/>
    <col min="12045" max="12045" width="5.28515625" style="3" customWidth="1"/>
    <col min="12046" max="12047" width="4.7109375" style="3" customWidth="1"/>
    <col min="12048" max="12049" width="7" style="3" customWidth="1"/>
    <col min="12050" max="12053" width="4.7109375" style="3" customWidth="1"/>
    <col min="12054" max="12054" width="5.28515625" style="3" customWidth="1"/>
    <col min="12055" max="12056" width="4.7109375" style="3" customWidth="1"/>
    <col min="12057" max="12059" width="7" style="3" customWidth="1"/>
    <col min="12060" max="12060" width="4.7109375" style="3" customWidth="1"/>
    <col min="12061" max="12292" width="9.140625" style="3"/>
    <col min="12293" max="12293" width="4.7109375" style="3" customWidth="1"/>
    <col min="12294" max="12294" width="11.5703125" style="3" customWidth="1"/>
    <col min="12295" max="12295" width="12.7109375" style="3" customWidth="1"/>
    <col min="12296" max="12296" width="14.42578125" style="3" customWidth="1"/>
    <col min="12297" max="12300" width="4.7109375" style="3" customWidth="1"/>
    <col min="12301" max="12301" width="5.28515625" style="3" customWidth="1"/>
    <col min="12302" max="12303" width="4.7109375" style="3" customWidth="1"/>
    <col min="12304" max="12305" width="7" style="3" customWidth="1"/>
    <col min="12306" max="12309" width="4.7109375" style="3" customWidth="1"/>
    <col min="12310" max="12310" width="5.28515625" style="3" customWidth="1"/>
    <col min="12311" max="12312" width="4.7109375" style="3" customWidth="1"/>
    <col min="12313" max="12315" width="7" style="3" customWidth="1"/>
    <col min="12316" max="12316" width="4.7109375" style="3" customWidth="1"/>
    <col min="12317" max="12548" width="9.140625" style="3"/>
    <col min="12549" max="12549" width="4.7109375" style="3" customWidth="1"/>
    <col min="12550" max="12550" width="11.5703125" style="3" customWidth="1"/>
    <col min="12551" max="12551" width="12.7109375" style="3" customWidth="1"/>
    <col min="12552" max="12552" width="14.42578125" style="3" customWidth="1"/>
    <col min="12553" max="12556" width="4.7109375" style="3" customWidth="1"/>
    <col min="12557" max="12557" width="5.28515625" style="3" customWidth="1"/>
    <col min="12558" max="12559" width="4.7109375" style="3" customWidth="1"/>
    <col min="12560" max="12561" width="7" style="3" customWidth="1"/>
    <col min="12562" max="12565" width="4.7109375" style="3" customWidth="1"/>
    <col min="12566" max="12566" width="5.28515625" style="3" customWidth="1"/>
    <col min="12567" max="12568" width="4.7109375" style="3" customWidth="1"/>
    <col min="12569" max="12571" width="7" style="3" customWidth="1"/>
    <col min="12572" max="12572" width="4.7109375" style="3" customWidth="1"/>
    <col min="12573" max="12804" width="9.140625" style="3"/>
    <col min="12805" max="12805" width="4.7109375" style="3" customWidth="1"/>
    <col min="12806" max="12806" width="11.5703125" style="3" customWidth="1"/>
    <col min="12807" max="12807" width="12.7109375" style="3" customWidth="1"/>
    <col min="12808" max="12808" width="14.42578125" style="3" customWidth="1"/>
    <col min="12809" max="12812" width="4.7109375" style="3" customWidth="1"/>
    <col min="12813" max="12813" width="5.28515625" style="3" customWidth="1"/>
    <col min="12814" max="12815" width="4.7109375" style="3" customWidth="1"/>
    <col min="12816" max="12817" width="7" style="3" customWidth="1"/>
    <col min="12818" max="12821" width="4.7109375" style="3" customWidth="1"/>
    <col min="12822" max="12822" width="5.28515625" style="3" customWidth="1"/>
    <col min="12823" max="12824" width="4.7109375" style="3" customWidth="1"/>
    <col min="12825" max="12827" width="7" style="3" customWidth="1"/>
    <col min="12828" max="12828" width="4.7109375" style="3" customWidth="1"/>
    <col min="12829" max="13060" width="9.140625" style="3"/>
    <col min="13061" max="13061" width="4.7109375" style="3" customWidth="1"/>
    <col min="13062" max="13062" width="11.5703125" style="3" customWidth="1"/>
    <col min="13063" max="13063" width="12.7109375" style="3" customWidth="1"/>
    <col min="13064" max="13064" width="14.42578125" style="3" customWidth="1"/>
    <col min="13065" max="13068" width="4.7109375" style="3" customWidth="1"/>
    <col min="13069" max="13069" width="5.28515625" style="3" customWidth="1"/>
    <col min="13070" max="13071" width="4.7109375" style="3" customWidth="1"/>
    <col min="13072" max="13073" width="7" style="3" customWidth="1"/>
    <col min="13074" max="13077" width="4.7109375" style="3" customWidth="1"/>
    <col min="13078" max="13078" width="5.28515625" style="3" customWidth="1"/>
    <col min="13079" max="13080" width="4.7109375" style="3" customWidth="1"/>
    <col min="13081" max="13083" width="7" style="3" customWidth="1"/>
    <col min="13084" max="13084" width="4.7109375" style="3" customWidth="1"/>
    <col min="13085" max="13316" width="9.140625" style="3"/>
    <col min="13317" max="13317" width="4.7109375" style="3" customWidth="1"/>
    <col min="13318" max="13318" width="11.5703125" style="3" customWidth="1"/>
    <col min="13319" max="13319" width="12.7109375" style="3" customWidth="1"/>
    <col min="13320" max="13320" width="14.42578125" style="3" customWidth="1"/>
    <col min="13321" max="13324" width="4.7109375" style="3" customWidth="1"/>
    <col min="13325" max="13325" width="5.28515625" style="3" customWidth="1"/>
    <col min="13326" max="13327" width="4.7109375" style="3" customWidth="1"/>
    <col min="13328" max="13329" width="7" style="3" customWidth="1"/>
    <col min="13330" max="13333" width="4.7109375" style="3" customWidth="1"/>
    <col min="13334" max="13334" width="5.28515625" style="3" customWidth="1"/>
    <col min="13335" max="13336" width="4.7109375" style="3" customWidth="1"/>
    <col min="13337" max="13339" width="7" style="3" customWidth="1"/>
    <col min="13340" max="13340" width="4.7109375" style="3" customWidth="1"/>
    <col min="13341" max="13572" width="9.140625" style="3"/>
    <col min="13573" max="13573" width="4.7109375" style="3" customWidth="1"/>
    <col min="13574" max="13574" width="11.5703125" style="3" customWidth="1"/>
    <col min="13575" max="13575" width="12.7109375" style="3" customWidth="1"/>
    <col min="13576" max="13576" width="14.42578125" style="3" customWidth="1"/>
    <col min="13577" max="13580" width="4.7109375" style="3" customWidth="1"/>
    <col min="13581" max="13581" width="5.28515625" style="3" customWidth="1"/>
    <col min="13582" max="13583" width="4.7109375" style="3" customWidth="1"/>
    <col min="13584" max="13585" width="7" style="3" customWidth="1"/>
    <col min="13586" max="13589" width="4.7109375" style="3" customWidth="1"/>
    <col min="13590" max="13590" width="5.28515625" style="3" customWidth="1"/>
    <col min="13591" max="13592" width="4.7109375" style="3" customWidth="1"/>
    <col min="13593" max="13595" width="7" style="3" customWidth="1"/>
    <col min="13596" max="13596" width="4.7109375" style="3" customWidth="1"/>
    <col min="13597" max="13828" width="9.140625" style="3"/>
    <col min="13829" max="13829" width="4.7109375" style="3" customWidth="1"/>
    <col min="13830" max="13830" width="11.5703125" style="3" customWidth="1"/>
    <col min="13831" max="13831" width="12.7109375" style="3" customWidth="1"/>
    <col min="13832" max="13832" width="14.42578125" style="3" customWidth="1"/>
    <col min="13833" max="13836" width="4.7109375" style="3" customWidth="1"/>
    <col min="13837" max="13837" width="5.28515625" style="3" customWidth="1"/>
    <col min="13838" max="13839" width="4.7109375" style="3" customWidth="1"/>
    <col min="13840" max="13841" width="7" style="3" customWidth="1"/>
    <col min="13842" max="13845" width="4.7109375" style="3" customWidth="1"/>
    <col min="13846" max="13846" width="5.28515625" style="3" customWidth="1"/>
    <col min="13847" max="13848" width="4.7109375" style="3" customWidth="1"/>
    <col min="13849" max="13851" width="7" style="3" customWidth="1"/>
    <col min="13852" max="13852" width="4.7109375" style="3" customWidth="1"/>
    <col min="13853" max="14084" width="9.140625" style="3"/>
    <col min="14085" max="14085" width="4.7109375" style="3" customWidth="1"/>
    <col min="14086" max="14086" width="11.5703125" style="3" customWidth="1"/>
    <col min="14087" max="14087" width="12.7109375" style="3" customWidth="1"/>
    <col min="14088" max="14088" width="14.42578125" style="3" customWidth="1"/>
    <col min="14089" max="14092" width="4.7109375" style="3" customWidth="1"/>
    <col min="14093" max="14093" width="5.28515625" style="3" customWidth="1"/>
    <col min="14094" max="14095" width="4.7109375" style="3" customWidth="1"/>
    <col min="14096" max="14097" width="7" style="3" customWidth="1"/>
    <col min="14098" max="14101" width="4.7109375" style="3" customWidth="1"/>
    <col min="14102" max="14102" width="5.28515625" style="3" customWidth="1"/>
    <col min="14103" max="14104" width="4.7109375" style="3" customWidth="1"/>
    <col min="14105" max="14107" width="7" style="3" customWidth="1"/>
    <col min="14108" max="14108" width="4.7109375" style="3" customWidth="1"/>
    <col min="14109" max="14340" width="9.140625" style="3"/>
    <col min="14341" max="14341" width="4.7109375" style="3" customWidth="1"/>
    <col min="14342" max="14342" width="11.5703125" style="3" customWidth="1"/>
    <col min="14343" max="14343" width="12.7109375" style="3" customWidth="1"/>
    <col min="14344" max="14344" width="14.42578125" style="3" customWidth="1"/>
    <col min="14345" max="14348" width="4.7109375" style="3" customWidth="1"/>
    <col min="14349" max="14349" width="5.28515625" style="3" customWidth="1"/>
    <col min="14350" max="14351" width="4.7109375" style="3" customWidth="1"/>
    <col min="14352" max="14353" width="7" style="3" customWidth="1"/>
    <col min="14354" max="14357" width="4.7109375" style="3" customWidth="1"/>
    <col min="14358" max="14358" width="5.28515625" style="3" customWidth="1"/>
    <col min="14359" max="14360" width="4.7109375" style="3" customWidth="1"/>
    <col min="14361" max="14363" width="7" style="3" customWidth="1"/>
    <col min="14364" max="14364" width="4.7109375" style="3" customWidth="1"/>
    <col min="14365" max="14596" width="9.140625" style="3"/>
    <col min="14597" max="14597" width="4.7109375" style="3" customWidth="1"/>
    <col min="14598" max="14598" width="11.5703125" style="3" customWidth="1"/>
    <col min="14599" max="14599" width="12.7109375" style="3" customWidth="1"/>
    <col min="14600" max="14600" width="14.42578125" style="3" customWidth="1"/>
    <col min="14601" max="14604" width="4.7109375" style="3" customWidth="1"/>
    <col min="14605" max="14605" width="5.28515625" style="3" customWidth="1"/>
    <col min="14606" max="14607" width="4.7109375" style="3" customWidth="1"/>
    <col min="14608" max="14609" width="7" style="3" customWidth="1"/>
    <col min="14610" max="14613" width="4.7109375" style="3" customWidth="1"/>
    <col min="14614" max="14614" width="5.28515625" style="3" customWidth="1"/>
    <col min="14615" max="14616" width="4.7109375" style="3" customWidth="1"/>
    <col min="14617" max="14619" width="7" style="3" customWidth="1"/>
    <col min="14620" max="14620" width="4.7109375" style="3" customWidth="1"/>
    <col min="14621" max="14852" width="9.140625" style="3"/>
    <col min="14853" max="14853" width="4.7109375" style="3" customWidth="1"/>
    <col min="14854" max="14854" width="11.5703125" style="3" customWidth="1"/>
    <col min="14855" max="14855" width="12.7109375" style="3" customWidth="1"/>
    <col min="14856" max="14856" width="14.42578125" style="3" customWidth="1"/>
    <col min="14857" max="14860" width="4.7109375" style="3" customWidth="1"/>
    <col min="14861" max="14861" width="5.28515625" style="3" customWidth="1"/>
    <col min="14862" max="14863" width="4.7109375" style="3" customWidth="1"/>
    <col min="14864" max="14865" width="7" style="3" customWidth="1"/>
    <col min="14866" max="14869" width="4.7109375" style="3" customWidth="1"/>
    <col min="14870" max="14870" width="5.28515625" style="3" customWidth="1"/>
    <col min="14871" max="14872" width="4.7109375" style="3" customWidth="1"/>
    <col min="14873" max="14875" width="7" style="3" customWidth="1"/>
    <col min="14876" max="14876" width="4.7109375" style="3" customWidth="1"/>
    <col min="14877" max="15108" width="9.140625" style="3"/>
    <col min="15109" max="15109" width="4.7109375" style="3" customWidth="1"/>
    <col min="15110" max="15110" width="11.5703125" style="3" customWidth="1"/>
    <col min="15111" max="15111" width="12.7109375" style="3" customWidth="1"/>
    <col min="15112" max="15112" width="14.42578125" style="3" customWidth="1"/>
    <col min="15113" max="15116" width="4.7109375" style="3" customWidth="1"/>
    <col min="15117" max="15117" width="5.28515625" style="3" customWidth="1"/>
    <col min="15118" max="15119" width="4.7109375" style="3" customWidth="1"/>
    <col min="15120" max="15121" width="7" style="3" customWidth="1"/>
    <col min="15122" max="15125" width="4.7109375" style="3" customWidth="1"/>
    <col min="15126" max="15126" width="5.28515625" style="3" customWidth="1"/>
    <col min="15127" max="15128" width="4.7109375" style="3" customWidth="1"/>
    <col min="15129" max="15131" width="7" style="3" customWidth="1"/>
    <col min="15132" max="15132" width="4.7109375" style="3" customWidth="1"/>
    <col min="15133" max="15364" width="9.140625" style="3"/>
    <col min="15365" max="15365" width="4.7109375" style="3" customWidth="1"/>
    <col min="15366" max="15366" width="11.5703125" style="3" customWidth="1"/>
    <col min="15367" max="15367" width="12.7109375" style="3" customWidth="1"/>
    <col min="15368" max="15368" width="14.42578125" style="3" customWidth="1"/>
    <col min="15369" max="15372" width="4.7109375" style="3" customWidth="1"/>
    <col min="15373" max="15373" width="5.28515625" style="3" customWidth="1"/>
    <col min="15374" max="15375" width="4.7109375" style="3" customWidth="1"/>
    <col min="15376" max="15377" width="7" style="3" customWidth="1"/>
    <col min="15378" max="15381" width="4.7109375" style="3" customWidth="1"/>
    <col min="15382" max="15382" width="5.28515625" style="3" customWidth="1"/>
    <col min="15383" max="15384" width="4.7109375" style="3" customWidth="1"/>
    <col min="15385" max="15387" width="7" style="3" customWidth="1"/>
    <col min="15388" max="15388" width="4.7109375" style="3" customWidth="1"/>
    <col min="15389" max="15620" width="9.140625" style="3"/>
    <col min="15621" max="15621" width="4.7109375" style="3" customWidth="1"/>
    <col min="15622" max="15622" width="11.5703125" style="3" customWidth="1"/>
    <col min="15623" max="15623" width="12.7109375" style="3" customWidth="1"/>
    <col min="15624" max="15624" width="14.42578125" style="3" customWidth="1"/>
    <col min="15625" max="15628" width="4.7109375" style="3" customWidth="1"/>
    <col min="15629" max="15629" width="5.28515625" style="3" customWidth="1"/>
    <col min="15630" max="15631" width="4.7109375" style="3" customWidth="1"/>
    <col min="15632" max="15633" width="7" style="3" customWidth="1"/>
    <col min="15634" max="15637" width="4.7109375" style="3" customWidth="1"/>
    <col min="15638" max="15638" width="5.28515625" style="3" customWidth="1"/>
    <col min="15639" max="15640" width="4.7109375" style="3" customWidth="1"/>
    <col min="15641" max="15643" width="7" style="3" customWidth="1"/>
    <col min="15644" max="15644" width="4.7109375" style="3" customWidth="1"/>
    <col min="15645" max="15876" width="9.140625" style="3"/>
    <col min="15877" max="15877" width="4.7109375" style="3" customWidth="1"/>
    <col min="15878" max="15878" width="11.5703125" style="3" customWidth="1"/>
    <col min="15879" max="15879" width="12.7109375" style="3" customWidth="1"/>
    <col min="15880" max="15880" width="14.42578125" style="3" customWidth="1"/>
    <col min="15881" max="15884" width="4.7109375" style="3" customWidth="1"/>
    <col min="15885" max="15885" width="5.28515625" style="3" customWidth="1"/>
    <col min="15886" max="15887" width="4.7109375" style="3" customWidth="1"/>
    <col min="15888" max="15889" width="7" style="3" customWidth="1"/>
    <col min="15890" max="15893" width="4.7109375" style="3" customWidth="1"/>
    <col min="15894" max="15894" width="5.28515625" style="3" customWidth="1"/>
    <col min="15895" max="15896" width="4.7109375" style="3" customWidth="1"/>
    <col min="15897" max="15899" width="7" style="3" customWidth="1"/>
    <col min="15900" max="15900" width="4.7109375" style="3" customWidth="1"/>
    <col min="15901" max="16132" width="9.140625" style="3"/>
    <col min="16133" max="16133" width="4.7109375" style="3" customWidth="1"/>
    <col min="16134" max="16134" width="11.5703125" style="3" customWidth="1"/>
    <col min="16135" max="16135" width="12.7109375" style="3" customWidth="1"/>
    <col min="16136" max="16136" width="14.42578125" style="3" customWidth="1"/>
    <col min="16137" max="16140" width="4.7109375" style="3" customWidth="1"/>
    <col min="16141" max="16141" width="5.28515625" style="3" customWidth="1"/>
    <col min="16142" max="16143" width="4.7109375" style="3" customWidth="1"/>
    <col min="16144" max="16145" width="7" style="3" customWidth="1"/>
    <col min="16146" max="16149" width="4.7109375" style="3" customWidth="1"/>
    <col min="16150" max="16150" width="5.28515625" style="3" customWidth="1"/>
    <col min="16151" max="16152" width="4.7109375" style="3" customWidth="1"/>
    <col min="16153" max="16155" width="7" style="3" customWidth="1"/>
    <col min="16156" max="16156" width="4.7109375" style="3" customWidth="1"/>
    <col min="16157" max="16384" width="9.140625" style="3"/>
  </cols>
  <sheetData>
    <row r="1" spans="1:31" ht="24" x14ac:dyDescent="0.15">
      <c r="B1" s="7"/>
      <c r="C1" s="22" t="str">
        <f>CONCATENATE(名簿!G4,"予選")</f>
        <v>C 女子予選</v>
      </c>
      <c r="D1" s="8"/>
      <c r="H1" s="22" t="str">
        <f>名簿!B1</f>
        <v>第38回東北トランポリン選手権大会</v>
      </c>
    </row>
    <row r="2" spans="1:31" ht="15" customHeight="1" x14ac:dyDescent="0.15">
      <c r="B2" s="7"/>
      <c r="C2" s="8"/>
      <c r="D2" s="8"/>
      <c r="E2" s="8"/>
    </row>
    <row r="3" spans="1:31" ht="24" x14ac:dyDescent="0.15">
      <c r="B3" s="1" t="s">
        <v>6</v>
      </c>
      <c r="C3" s="8"/>
      <c r="D3" s="8"/>
      <c r="E3" s="85" t="s">
        <v>10</v>
      </c>
      <c r="F3" s="85"/>
      <c r="G3" s="85"/>
      <c r="H3" s="85"/>
      <c r="I3" s="85"/>
      <c r="J3" s="85"/>
      <c r="K3" s="85"/>
      <c r="L3" s="85"/>
      <c r="M3" s="85"/>
      <c r="N3" s="85"/>
      <c r="O3" s="80"/>
      <c r="P3" s="86" t="s">
        <v>9</v>
      </c>
      <c r="Q3" s="87"/>
      <c r="R3" s="87"/>
      <c r="S3" s="87"/>
      <c r="T3" s="87"/>
      <c r="U3" s="87"/>
      <c r="V3" s="87"/>
      <c r="W3" s="87"/>
      <c r="X3" s="87"/>
      <c r="Y3" s="87"/>
      <c r="Z3" s="88"/>
    </row>
    <row r="4" spans="1:31" ht="21" customHeight="1" x14ac:dyDescent="0.15">
      <c r="A4" s="4" t="s">
        <v>12</v>
      </c>
      <c r="B4" s="4" t="s">
        <v>26</v>
      </c>
      <c r="C4" s="4" t="s">
        <v>16</v>
      </c>
      <c r="D4" s="27" t="s">
        <v>27</v>
      </c>
      <c r="E4" s="28" t="s">
        <v>0</v>
      </c>
      <c r="F4" s="28" t="s">
        <v>1</v>
      </c>
      <c r="G4" s="28" t="s">
        <v>2</v>
      </c>
      <c r="H4" s="28" t="s">
        <v>3</v>
      </c>
      <c r="I4" s="28" t="s">
        <v>5</v>
      </c>
      <c r="J4" s="28" t="s">
        <v>37</v>
      </c>
      <c r="K4" s="28" t="s">
        <v>39</v>
      </c>
      <c r="L4" s="28" t="s">
        <v>8</v>
      </c>
      <c r="M4" s="28" t="s">
        <v>4</v>
      </c>
      <c r="N4" s="35" t="s">
        <v>7</v>
      </c>
      <c r="O4" s="36" t="s">
        <v>19</v>
      </c>
      <c r="P4" s="31" t="s">
        <v>20</v>
      </c>
      <c r="Q4" s="32" t="s">
        <v>1</v>
      </c>
      <c r="R4" s="32" t="s">
        <v>2</v>
      </c>
      <c r="S4" s="32" t="s">
        <v>3</v>
      </c>
      <c r="T4" s="32" t="s">
        <v>21</v>
      </c>
      <c r="U4" s="32" t="s">
        <v>36</v>
      </c>
      <c r="V4" s="32" t="s">
        <v>38</v>
      </c>
      <c r="W4" s="32" t="s">
        <v>22</v>
      </c>
      <c r="X4" s="32" t="s">
        <v>23</v>
      </c>
      <c r="Y4" s="32" t="s">
        <v>7</v>
      </c>
      <c r="Z4" s="33" t="s">
        <v>19</v>
      </c>
      <c r="AA4" s="9" t="s">
        <v>24</v>
      </c>
      <c r="AB4" s="9" t="s">
        <v>13</v>
      </c>
      <c r="AE4" s="6" t="s">
        <v>14</v>
      </c>
    </row>
    <row r="5" spans="1:31" ht="21" customHeight="1" x14ac:dyDescent="0.15">
      <c r="A5" s="9">
        <f>名簿!F6</f>
        <v>1</v>
      </c>
      <c r="B5" s="9" t="str">
        <f>名簿!G6</f>
        <v>滝田　柚衣</v>
      </c>
      <c r="C5" s="9" t="str">
        <f>名簿!H6</f>
        <v>タキタ　ユイ</v>
      </c>
      <c r="D5" s="10" t="str">
        <f>名簿!I6</f>
        <v>福島県</v>
      </c>
      <c r="E5" s="69">
        <v>6.5</v>
      </c>
      <c r="F5" s="69">
        <v>6.7</v>
      </c>
      <c r="G5" s="69">
        <v>6.3</v>
      </c>
      <c r="H5" s="69">
        <v>6.5</v>
      </c>
      <c r="I5" s="69">
        <f>SUM(E5:H5)-MIN(E5:H5)-MAX(E5:H5)</f>
        <v>13</v>
      </c>
      <c r="J5" s="69">
        <v>9.8000000000000007</v>
      </c>
      <c r="K5" s="69">
        <v>9.8000000000000007</v>
      </c>
      <c r="L5" s="55">
        <f>(J5+K5)/2</f>
        <v>9.8000000000000007</v>
      </c>
      <c r="M5" s="11">
        <v>1.8</v>
      </c>
      <c r="N5" s="72">
        <v>9.5299999999999994</v>
      </c>
      <c r="O5" s="46">
        <f>ROUND((I5+L5+M5+N5),3)</f>
        <v>34.130000000000003</v>
      </c>
      <c r="P5" s="74">
        <v>0.5</v>
      </c>
      <c r="Q5" s="71">
        <v>0.5</v>
      </c>
      <c r="R5" s="71">
        <v>0.5</v>
      </c>
      <c r="S5" s="71">
        <v>0.5</v>
      </c>
      <c r="T5" s="71">
        <f>SUM(P5:S5)-MIN(P5:S5)-MAX(P5:S5)</f>
        <v>1</v>
      </c>
      <c r="U5" s="71">
        <v>1</v>
      </c>
      <c r="V5" s="71">
        <v>1</v>
      </c>
      <c r="W5" s="56">
        <f>(U5+V5)/2</f>
        <v>1</v>
      </c>
      <c r="X5" s="12">
        <v>0.5</v>
      </c>
      <c r="Y5" s="53">
        <v>0.995</v>
      </c>
      <c r="Z5" s="47">
        <f>ROUND((T5+W5+X5+Y5),3)</f>
        <v>3.4950000000000001</v>
      </c>
      <c r="AA5" s="48">
        <f>ROUND(MAX(O5,Z5),3)</f>
        <v>34.130000000000003</v>
      </c>
      <c r="AB5" s="4">
        <f t="shared" ref="AB5:AB37" si="0">RANK(AD5,$AD$5:$AD$44,0)</f>
        <v>28</v>
      </c>
      <c r="AD5" s="49">
        <f>ROUND(AA5,3)-(AE5/10000)</f>
        <v>34.130000000000003</v>
      </c>
    </row>
    <row r="6" spans="1:31" ht="21" customHeight="1" x14ac:dyDescent="0.15">
      <c r="A6" s="9">
        <f>名簿!F7</f>
        <v>2</v>
      </c>
      <c r="B6" s="9" t="str">
        <f>名簿!G7</f>
        <v>齋藤　瑠華</v>
      </c>
      <c r="C6" s="9" t="str">
        <f>名簿!H7</f>
        <v>サイトウ　ルカ</v>
      </c>
      <c r="D6" s="10" t="str">
        <f>名簿!I7</f>
        <v>宮城県</v>
      </c>
      <c r="E6" s="69">
        <v>6.4</v>
      </c>
      <c r="F6" s="69">
        <v>6.2</v>
      </c>
      <c r="G6" s="69">
        <v>6.1</v>
      </c>
      <c r="H6" s="69">
        <v>6.7</v>
      </c>
      <c r="I6" s="69">
        <f t="shared" ref="I6:I23" si="1">SUM(E6:H6)-MIN(E6:H6)-MAX(E6:H6)</f>
        <v>12.600000000000005</v>
      </c>
      <c r="J6" s="69">
        <v>9.8000000000000007</v>
      </c>
      <c r="K6" s="69">
        <v>9.8000000000000007</v>
      </c>
      <c r="L6" s="55">
        <f t="shared" ref="L6:L37" si="2">(J6+K6)/2</f>
        <v>9.8000000000000007</v>
      </c>
      <c r="M6" s="11">
        <v>1.7</v>
      </c>
      <c r="N6" s="51">
        <v>8.99</v>
      </c>
      <c r="O6" s="46">
        <f t="shared" ref="O6:O37" si="3">ROUND((I6+L6+M6+N6),3)</f>
        <v>33.090000000000003</v>
      </c>
      <c r="P6" s="74">
        <v>6</v>
      </c>
      <c r="Q6" s="71">
        <v>4.9000000000000004</v>
      </c>
      <c r="R6" s="71">
        <v>5.5</v>
      </c>
      <c r="S6" s="71">
        <v>6.1</v>
      </c>
      <c r="T6" s="71">
        <f t="shared" ref="T6:T23" si="4">SUM(P6:S6)-MIN(P6:S6)-MAX(P6:S6)</f>
        <v>11.500000000000002</v>
      </c>
      <c r="U6" s="71">
        <v>8.6999999999999993</v>
      </c>
      <c r="V6" s="71">
        <v>8.5</v>
      </c>
      <c r="W6" s="56">
        <f t="shared" ref="W6:W37" si="5">(U6+V6)/2</f>
        <v>8.6</v>
      </c>
      <c r="X6" s="12">
        <v>1.1000000000000001</v>
      </c>
      <c r="Y6" s="53">
        <v>8.32</v>
      </c>
      <c r="Z6" s="47">
        <f t="shared" ref="Z6:Z37" si="6">ROUND((T6+W6+X6+Y6),3)</f>
        <v>29.52</v>
      </c>
      <c r="AA6" s="48">
        <f t="shared" ref="AA6:AA37" si="7">ROUND(MAX(O6,Z6),3)</f>
        <v>33.090000000000003</v>
      </c>
      <c r="AB6" s="4">
        <f t="shared" si="0"/>
        <v>31</v>
      </c>
      <c r="AD6" s="49">
        <f t="shared" ref="AD6:AD23" si="8">ROUND(AA6,3)-(AE6/10000)</f>
        <v>33.090000000000003</v>
      </c>
    </row>
    <row r="7" spans="1:31" ht="21" customHeight="1" x14ac:dyDescent="0.15">
      <c r="A7" s="9">
        <f>名簿!F8</f>
        <v>3</v>
      </c>
      <c r="B7" s="9" t="str">
        <f>名簿!G8</f>
        <v>舘澤　杏香</v>
      </c>
      <c r="C7" s="9" t="str">
        <f>名簿!H8</f>
        <v>タテサワキョウカ</v>
      </c>
      <c r="D7" s="10" t="str">
        <f>名簿!I8</f>
        <v>宮城県</v>
      </c>
      <c r="E7" s="69">
        <v>6.3</v>
      </c>
      <c r="F7" s="69">
        <v>6.3</v>
      </c>
      <c r="G7" s="69">
        <v>6</v>
      </c>
      <c r="H7" s="69">
        <v>6.3</v>
      </c>
      <c r="I7" s="69">
        <f t="shared" si="1"/>
        <v>12.600000000000001</v>
      </c>
      <c r="J7" s="69">
        <v>9.8000000000000007</v>
      </c>
      <c r="K7" s="69">
        <v>9.8000000000000007</v>
      </c>
      <c r="L7" s="55">
        <f t="shared" si="2"/>
        <v>9.8000000000000007</v>
      </c>
      <c r="M7" s="11">
        <v>1.6</v>
      </c>
      <c r="N7" s="51">
        <v>9.85</v>
      </c>
      <c r="O7" s="46">
        <f t="shared" si="3"/>
        <v>33.85</v>
      </c>
      <c r="P7" s="74">
        <v>6</v>
      </c>
      <c r="Q7" s="71">
        <v>6.2</v>
      </c>
      <c r="R7" s="71">
        <v>5.7</v>
      </c>
      <c r="S7" s="71">
        <v>6.7</v>
      </c>
      <c r="T7" s="71">
        <f t="shared" si="4"/>
        <v>12.2</v>
      </c>
      <c r="U7" s="71">
        <v>9.4</v>
      </c>
      <c r="V7" s="71">
        <v>9.4</v>
      </c>
      <c r="W7" s="56">
        <f t="shared" si="5"/>
        <v>9.4</v>
      </c>
      <c r="X7" s="12">
        <v>1.7</v>
      </c>
      <c r="Y7" s="53">
        <v>9.31</v>
      </c>
      <c r="Z7" s="47">
        <f t="shared" si="6"/>
        <v>32.61</v>
      </c>
      <c r="AA7" s="48">
        <f t="shared" si="7"/>
        <v>33.85</v>
      </c>
      <c r="AB7" s="4">
        <f t="shared" si="0"/>
        <v>30</v>
      </c>
      <c r="AD7" s="49">
        <f t="shared" si="8"/>
        <v>33.85</v>
      </c>
    </row>
    <row r="8" spans="1:31" ht="21" customHeight="1" x14ac:dyDescent="0.15">
      <c r="A8" s="9">
        <f>名簿!F9</f>
        <v>4</v>
      </c>
      <c r="B8" s="9" t="str">
        <f>名簿!G9</f>
        <v>永野　美月</v>
      </c>
      <c r="C8" s="9" t="str">
        <f>名簿!H9</f>
        <v>ナガノ　ミズキ</v>
      </c>
      <c r="D8" s="10" t="str">
        <f>名簿!I9</f>
        <v>宮城県</v>
      </c>
      <c r="E8" s="69">
        <v>7.4</v>
      </c>
      <c r="F8" s="69">
        <v>7.5</v>
      </c>
      <c r="G8" s="69">
        <v>7.7</v>
      </c>
      <c r="H8" s="69">
        <v>7.4</v>
      </c>
      <c r="I8" s="69">
        <f t="shared" si="1"/>
        <v>14.900000000000002</v>
      </c>
      <c r="J8" s="69">
        <v>9.6999999999999993</v>
      </c>
      <c r="K8" s="69">
        <v>9.6</v>
      </c>
      <c r="L8" s="55">
        <f t="shared" si="2"/>
        <v>9.6499999999999986</v>
      </c>
      <c r="M8" s="11">
        <v>3.9</v>
      </c>
      <c r="N8" s="51">
        <v>11.59</v>
      </c>
      <c r="O8" s="46">
        <f t="shared" si="3"/>
        <v>40.04</v>
      </c>
      <c r="P8" s="74">
        <v>7.8</v>
      </c>
      <c r="Q8" s="71">
        <v>7.8</v>
      </c>
      <c r="R8" s="71">
        <v>8.1</v>
      </c>
      <c r="S8" s="71">
        <v>8.1</v>
      </c>
      <c r="T8" s="71">
        <f t="shared" si="4"/>
        <v>15.899999999999997</v>
      </c>
      <c r="U8" s="71">
        <v>9.3000000000000007</v>
      </c>
      <c r="V8" s="71">
        <v>9.3000000000000007</v>
      </c>
      <c r="W8" s="56">
        <f t="shared" si="5"/>
        <v>9.3000000000000007</v>
      </c>
      <c r="X8" s="12">
        <v>3.9</v>
      </c>
      <c r="Y8" s="53">
        <v>11.65</v>
      </c>
      <c r="Z8" s="47">
        <f t="shared" si="6"/>
        <v>40.75</v>
      </c>
      <c r="AA8" s="48">
        <f t="shared" si="7"/>
        <v>40.75</v>
      </c>
      <c r="AB8" s="4">
        <f t="shared" si="0"/>
        <v>5</v>
      </c>
      <c r="AD8" s="49">
        <f t="shared" si="8"/>
        <v>40.75</v>
      </c>
    </row>
    <row r="9" spans="1:31" ht="21" customHeight="1" x14ac:dyDescent="0.15">
      <c r="A9" s="9">
        <f>名簿!F10</f>
        <v>5</v>
      </c>
      <c r="B9" s="9" t="str">
        <f>名簿!G10</f>
        <v>板井　麻也凪</v>
      </c>
      <c r="C9" s="9" t="str">
        <f>名簿!H10</f>
        <v>イタイ　マヤナ</v>
      </c>
      <c r="D9" s="10" t="str">
        <f>名簿!I10</f>
        <v>福島県</v>
      </c>
      <c r="E9" s="69">
        <v>7.2</v>
      </c>
      <c r="F9" s="69">
        <v>7.2</v>
      </c>
      <c r="G9" s="69">
        <v>7.4</v>
      </c>
      <c r="H9" s="69">
        <v>7.7</v>
      </c>
      <c r="I9" s="69">
        <f t="shared" si="1"/>
        <v>14.600000000000001</v>
      </c>
      <c r="J9" s="69">
        <v>9.6999999999999993</v>
      </c>
      <c r="K9" s="69">
        <v>9.6</v>
      </c>
      <c r="L9" s="55">
        <f t="shared" si="2"/>
        <v>9.6499999999999986</v>
      </c>
      <c r="M9" s="11">
        <v>2.6</v>
      </c>
      <c r="N9" s="51">
        <v>10.9</v>
      </c>
      <c r="O9" s="46">
        <f t="shared" si="3"/>
        <v>37.75</v>
      </c>
      <c r="P9" s="74">
        <v>7.3</v>
      </c>
      <c r="Q9" s="71">
        <v>7.3</v>
      </c>
      <c r="R9" s="71">
        <v>7.6</v>
      </c>
      <c r="S9" s="71">
        <v>7.3</v>
      </c>
      <c r="T9" s="71">
        <f t="shared" si="4"/>
        <v>14.6</v>
      </c>
      <c r="U9" s="71">
        <v>9.6</v>
      </c>
      <c r="V9" s="71">
        <v>9.6</v>
      </c>
      <c r="W9" s="56">
        <f t="shared" si="5"/>
        <v>9.6</v>
      </c>
      <c r="X9" s="12">
        <v>2.6</v>
      </c>
      <c r="Y9" s="53">
        <v>11.06</v>
      </c>
      <c r="Z9" s="47">
        <f t="shared" si="6"/>
        <v>37.86</v>
      </c>
      <c r="AA9" s="48">
        <f t="shared" si="7"/>
        <v>37.86</v>
      </c>
      <c r="AB9" s="4">
        <f t="shared" si="0"/>
        <v>15</v>
      </c>
      <c r="AD9" s="49">
        <f t="shared" si="8"/>
        <v>37.859899999999996</v>
      </c>
      <c r="AE9" s="3">
        <v>1</v>
      </c>
    </row>
    <row r="10" spans="1:31" ht="21" customHeight="1" x14ac:dyDescent="0.15">
      <c r="A10" s="9">
        <f>名簿!F11</f>
        <v>6</v>
      </c>
      <c r="B10" s="9" t="str">
        <f>名簿!G11</f>
        <v>石山　恋花</v>
      </c>
      <c r="C10" s="9" t="str">
        <f>名簿!H11</f>
        <v>イシヤマ　コノハ</v>
      </c>
      <c r="D10" s="10" t="str">
        <f>名簿!I11</f>
        <v>山形県</v>
      </c>
      <c r="E10" s="69">
        <v>6.6</v>
      </c>
      <c r="F10" s="69">
        <v>7</v>
      </c>
      <c r="G10" s="69">
        <v>6.6</v>
      </c>
      <c r="H10" s="69">
        <v>7.4</v>
      </c>
      <c r="I10" s="69">
        <f t="shared" si="1"/>
        <v>13.6</v>
      </c>
      <c r="J10" s="69">
        <v>8.6</v>
      </c>
      <c r="K10" s="69">
        <v>8.8000000000000007</v>
      </c>
      <c r="L10" s="55">
        <f t="shared" si="2"/>
        <v>8.6999999999999993</v>
      </c>
      <c r="M10" s="11">
        <v>3.7</v>
      </c>
      <c r="N10" s="51">
        <v>11.56</v>
      </c>
      <c r="O10" s="46">
        <f t="shared" si="3"/>
        <v>37.56</v>
      </c>
      <c r="P10" s="74">
        <v>6.6</v>
      </c>
      <c r="Q10" s="71">
        <v>7.1</v>
      </c>
      <c r="R10" s="71">
        <v>6.9</v>
      </c>
      <c r="S10" s="71">
        <v>6.9</v>
      </c>
      <c r="T10" s="71">
        <f t="shared" si="4"/>
        <v>13.799999999999999</v>
      </c>
      <c r="U10" s="71">
        <v>9.1999999999999993</v>
      </c>
      <c r="V10" s="71">
        <v>9.1999999999999993</v>
      </c>
      <c r="W10" s="56">
        <f t="shared" si="5"/>
        <v>9.1999999999999993</v>
      </c>
      <c r="X10" s="12">
        <v>3.7</v>
      </c>
      <c r="Y10" s="53">
        <v>11.61</v>
      </c>
      <c r="Z10" s="47">
        <f t="shared" si="6"/>
        <v>38.31</v>
      </c>
      <c r="AA10" s="48">
        <f t="shared" si="7"/>
        <v>38.31</v>
      </c>
      <c r="AB10" s="4">
        <f t="shared" si="0"/>
        <v>13</v>
      </c>
      <c r="AD10" s="49">
        <f t="shared" si="8"/>
        <v>38.31</v>
      </c>
    </row>
    <row r="11" spans="1:31" ht="21" customHeight="1" x14ac:dyDescent="0.15">
      <c r="A11" s="9">
        <f>名簿!F12</f>
        <v>7</v>
      </c>
      <c r="B11" s="9" t="str">
        <f>名簿!G12</f>
        <v>石塚　実生</v>
      </c>
      <c r="C11" s="9" t="str">
        <f>名簿!H12</f>
        <v>イシヅカ　ミオ</v>
      </c>
      <c r="D11" s="10" t="str">
        <f>名簿!I12</f>
        <v>岩手県</v>
      </c>
      <c r="E11" s="69">
        <v>7</v>
      </c>
      <c r="F11" s="69">
        <v>7.2</v>
      </c>
      <c r="G11" s="69">
        <v>6.6</v>
      </c>
      <c r="H11" s="69">
        <v>7.1</v>
      </c>
      <c r="I11" s="69">
        <f t="shared" si="1"/>
        <v>14.099999999999998</v>
      </c>
      <c r="J11" s="69">
        <v>9.1</v>
      </c>
      <c r="K11" s="69">
        <v>9</v>
      </c>
      <c r="L11" s="55">
        <f t="shared" si="2"/>
        <v>9.0500000000000007</v>
      </c>
      <c r="M11" s="11">
        <v>3.8</v>
      </c>
      <c r="N11" s="51">
        <v>10.84</v>
      </c>
      <c r="O11" s="46">
        <f t="shared" si="3"/>
        <v>37.79</v>
      </c>
      <c r="P11" s="74">
        <v>6.7</v>
      </c>
      <c r="Q11" s="71">
        <v>7.4</v>
      </c>
      <c r="R11" s="71">
        <v>6.8</v>
      </c>
      <c r="S11" s="71">
        <v>6.9</v>
      </c>
      <c r="T11" s="71">
        <f t="shared" si="4"/>
        <v>13.700000000000005</v>
      </c>
      <c r="U11" s="71">
        <v>9.6</v>
      </c>
      <c r="V11" s="71">
        <v>9.4</v>
      </c>
      <c r="W11" s="56">
        <f t="shared" si="5"/>
        <v>9.5</v>
      </c>
      <c r="X11" s="12">
        <v>3.8</v>
      </c>
      <c r="Y11" s="53">
        <v>10.86</v>
      </c>
      <c r="Z11" s="47">
        <f t="shared" si="6"/>
        <v>37.86</v>
      </c>
      <c r="AA11" s="48">
        <f t="shared" si="7"/>
        <v>37.86</v>
      </c>
      <c r="AB11" s="4">
        <f t="shared" si="0"/>
        <v>16</v>
      </c>
      <c r="AD11" s="49">
        <f t="shared" si="8"/>
        <v>37.8598</v>
      </c>
      <c r="AE11" s="3">
        <v>2</v>
      </c>
    </row>
    <row r="12" spans="1:31" ht="21" customHeight="1" x14ac:dyDescent="0.15">
      <c r="A12" s="9">
        <f>名簿!F13</f>
        <v>8</v>
      </c>
      <c r="B12" s="9" t="str">
        <f>名簿!G13</f>
        <v>畠山　　奏</v>
      </c>
      <c r="C12" s="9" t="str">
        <f>名簿!H13</f>
        <v>ハタケヤマ　カナデ</v>
      </c>
      <c r="D12" s="10" t="str">
        <f>名簿!I13</f>
        <v>秋田県</v>
      </c>
      <c r="E12" s="69">
        <v>7.3</v>
      </c>
      <c r="F12" s="69">
        <v>7.5</v>
      </c>
      <c r="G12" s="69">
        <v>7.3</v>
      </c>
      <c r="H12" s="69">
        <v>7.3</v>
      </c>
      <c r="I12" s="69">
        <f t="shared" si="1"/>
        <v>14.600000000000001</v>
      </c>
      <c r="J12" s="69">
        <v>9.1</v>
      </c>
      <c r="K12" s="69">
        <v>9.1</v>
      </c>
      <c r="L12" s="55">
        <f t="shared" si="2"/>
        <v>9.1</v>
      </c>
      <c r="M12" s="11">
        <v>2.6</v>
      </c>
      <c r="N12" s="51">
        <v>11.44</v>
      </c>
      <c r="O12" s="46">
        <f t="shared" si="3"/>
        <v>37.74</v>
      </c>
      <c r="P12" s="74">
        <v>7.1</v>
      </c>
      <c r="Q12" s="71">
        <v>7.5</v>
      </c>
      <c r="R12" s="71">
        <v>7.4</v>
      </c>
      <c r="S12" s="71">
        <v>7.3</v>
      </c>
      <c r="T12" s="71">
        <f t="shared" si="4"/>
        <v>14.700000000000003</v>
      </c>
      <c r="U12" s="71">
        <v>9.4</v>
      </c>
      <c r="V12" s="71">
        <v>9.5</v>
      </c>
      <c r="W12" s="56">
        <f t="shared" si="5"/>
        <v>9.4499999999999993</v>
      </c>
      <c r="X12" s="12">
        <v>2.6</v>
      </c>
      <c r="Y12" s="53">
        <v>11.58</v>
      </c>
      <c r="Z12" s="47">
        <f t="shared" si="6"/>
        <v>38.33</v>
      </c>
      <c r="AA12" s="48">
        <f t="shared" si="7"/>
        <v>38.33</v>
      </c>
      <c r="AB12" s="4">
        <f t="shared" si="0"/>
        <v>12</v>
      </c>
      <c r="AD12" s="49">
        <f t="shared" si="8"/>
        <v>38.33</v>
      </c>
    </row>
    <row r="13" spans="1:31" ht="21" customHeight="1" x14ac:dyDescent="0.15">
      <c r="A13" s="9">
        <f>名簿!F14</f>
        <v>9</v>
      </c>
      <c r="B13" s="9" t="str">
        <f>名簿!G14</f>
        <v>佐久間　奏音</v>
      </c>
      <c r="C13" s="9" t="str">
        <f>名簿!H14</f>
        <v>サクマ　カノン</v>
      </c>
      <c r="D13" s="10" t="str">
        <f>名簿!I14</f>
        <v>宮城県</v>
      </c>
      <c r="E13" s="69">
        <v>7</v>
      </c>
      <c r="F13" s="69">
        <v>7.4</v>
      </c>
      <c r="G13" s="69">
        <v>7.5</v>
      </c>
      <c r="H13" s="69">
        <v>7.5</v>
      </c>
      <c r="I13" s="69">
        <f t="shared" si="1"/>
        <v>14.899999999999999</v>
      </c>
      <c r="J13" s="69">
        <v>9.4</v>
      </c>
      <c r="K13" s="69">
        <v>9.3000000000000007</v>
      </c>
      <c r="L13" s="55">
        <f t="shared" si="2"/>
        <v>9.3500000000000014</v>
      </c>
      <c r="M13" s="11">
        <v>3.9</v>
      </c>
      <c r="N13" s="51">
        <v>11.31</v>
      </c>
      <c r="O13" s="46">
        <f t="shared" si="3"/>
        <v>39.46</v>
      </c>
      <c r="P13" s="74">
        <v>7</v>
      </c>
      <c r="Q13" s="71">
        <v>7.7</v>
      </c>
      <c r="R13" s="71">
        <v>7.8</v>
      </c>
      <c r="S13" s="71">
        <v>7.1</v>
      </c>
      <c r="T13" s="71">
        <f t="shared" si="4"/>
        <v>14.8</v>
      </c>
      <c r="U13" s="71">
        <v>9.6999999999999993</v>
      </c>
      <c r="V13" s="71">
        <v>9.6</v>
      </c>
      <c r="W13" s="56">
        <f t="shared" si="5"/>
        <v>9.6499999999999986</v>
      </c>
      <c r="X13" s="12">
        <v>3.9</v>
      </c>
      <c r="Y13" s="53">
        <v>11.38</v>
      </c>
      <c r="Z13" s="47">
        <f t="shared" si="6"/>
        <v>39.729999999999997</v>
      </c>
      <c r="AA13" s="48">
        <f t="shared" si="7"/>
        <v>39.729999999999997</v>
      </c>
      <c r="AB13" s="4">
        <f t="shared" si="0"/>
        <v>7</v>
      </c>
      <c r="AD13" s="49">
        <f t="shared" si="8"/>
        <v>39.729999999999997</v>
      </c>
    </row>
    <row r="14" spans="1:31" ht="21" customHeight="1" x14ac:dyDescent="0.15">
      <c r="A14" s="9">
        <f>名簿!F15</f>
        <v>10</v>
      </c>
      <c r="B14" s="9" t="str">
        <f>名簿!G15</f>
        <v>岩渕　やよい</v>
      </c>
      <c r="C14" s="9" t="str">
        <f>名簿!H15</f>
        <v>イワブチ　ヤヨイ</v>
      </c>
      <c r="D14" s="10" t="str">
        <f>名簿!I15</f>
        <v>宮城県</v>
      </c>
      <c r="E14" s="69">
        <v>1.9</v>
      </c>
      <c r="F14" s="69">
        <v>2.2000000000000002</v>
      </c>
      <c r="G14" s="69">
        <v>2</v>
      </c>
      <c r="H14" s="69">
        <v>2.1</v>
      </c>
      <c r="I14" s="69">
        <f t="shared" si="1"/>
        <v>4.0999999999999988</v>
      </c>
      <c r="J14" s="69">
        <v>2.7</v>
      </c>
      <c r="K14" s="69">
        <v>2.7</v>
      </c>
      <c r="L14" s="55">
        <f t="shared" si="2"/>
        <v>2.7</v>
      </c>
      <c r="M14" s="11">
        <v>1.1000000000000001</v>
      </c>
      <c r="N14" s="51">
        <v>2.71</v>
      </c>
      <c r="O14" s="46">
        <f t="shared" si="3"/>
        <v>10.61</v>
      </c>
      <c r="P14" s="74">
        <v>7.1</v>
      </c>
      <c r="Q14" s="71">
        <v>7.3</v>
      </c>
      <c r="R14" s="71">
        <v>7.3</v>
      </c>
      <c r="S14" s="71">
        <v>7.4</v>
      </c>
      <c r="T14" s="71">
        <f t="shared" si="4"/>
        <v>14.6</v>
      </c>
      <c r="U14" s="71">
        <v>9.5</v>
      </c>
      <c r="V14" s="71">
        <v>9.5</v>
      </c>
      <c r="W14" s="56">
        <f t="shared" si="5"/>
        <v>9.5</v>
      </c>
      <c r="X14" s="12">
        <v>2.1</v>
      </c>
      <c r="Y14" s="53">
        <v>9.25</v>
      </c>
      <c r="Z14" s="47">
        <f t="shared" si="6"/>
        <v>35.450000000000003</v>
      </c>
      <c r="AA14" s="48">
        <f t="shared" si="7"/>
        <v>35.450000000000003</v>
      </c>
      <c r="AB14" s="4">
        <f t="shared" si="0"/>
        <v>23</v>
      </c>
      <c r="AD14" s="49">
        <f t="shared" si="8"/>
        <v>35.450000000000003</v>
      </c>
    </row>
    <row r="15" spans="1:31" ht="21" customHeight="1" x14ac:dyDescent="0.15">
      <c r="A15" s="9">
        <f>名簿!F16</f>
        <v>11</v>
      </c>
      <c r="B15" s="9" t="str">
        <f>名簿!G16</f>
        <v>竹内　梨桜</v>
      </c>
      <c r="C15" s="9" t="str">
        <f>名簿!H16</f>
        <v>タケウチ　リオ</v>
      </c>
      <c r="D15" s="10" t="str">
        <f>名簿!I16</f>
        <v>青森県</v>
      </c>
      <c r="E15" s="69">
        <v>6.1</v>
      </c>
      <c r="F15" s="69">
        <v>7.1</v>
      </c>
      <c r="G15" s="69">
        <v>6.5</v>
      </c>
      <c r="H15" s="69">
        <v>6.6</v>
      </c>
      <c r="I15" s="69">
        <f t="shared" si="1"/>
        <v>13.099999999999996</v>
      </c>
      <c r="J15" s="69">
        <v>9.6</v>
      </c>
      <c r="K15" s="69">
        <v>9.6</v>
      </c>
      <c r="L15" s="55">
        <f t="shared" si="2"/>
        <v>9.6</v>
      </c>
      <c r="M15" s="11">
        <v>3.2</v>
      </c>
      <c r="N15" s="51">
        <v>9.69</v>
      </c>
      <c r="O15" s="46">
        <f t="shared" si="3"/>
        <v>35.590000000000003</v>
      </c>
      <c r="P15" s="74">
        <v>5.5</v>
      </c>
      <c r="Q15" s="71">
        <v>6.3</v>
      </c>
      <c r="R15" s="71">
        <v>5.9</v>
      </c>
      <c r="S15" s="71">
        <v>6.1</v>
      </c>
      <c r="T15" s="71">
        <f t="shared" si="4"/>
        <v>12.000000000000004</v>
      </c>
      <c r="U15" s="71">
        <v>9.3000000000000007</v>
      </c>
      <c r="V15" s="71">
        <v>9.1</v>
      </c>
      <c r="W15" s="56">
        <f t="shared" si="5"/>
        <v>9.1999999999999993</v>
      </c>
      <c r="X15" s="12">
        <v>3.2</v>
      </c>
      <c r="Y15" s="53">
        <v>9.7899999999999991</v>
      </c>
      <c r="Z15" s="47">
        <f t="shared" si="6"/>
        <v>34.19</v>
      </c>
      <c r="AA15" s="48">
        <f t="shared" si="7"/>
        <v>35.590000000000003</v>
      </c>
      <c r="AB15" s="4">
        <f t="shared" si="0"/>
        <v>22</v>
      </c>
      <c r="AD15" s="49">
        <f t="shared" si="8"/>
        <v>35.589800000000004</v>
      </c>
      <c r="AE15" s="3">
        <v>2</v>
      </c>
    </row>
    <row r="16" spans="1:31" ht="21" customHeight="1" x14ac:dyDescent="0.15">
      <c r="A16" s="9">
        <f>名簿!F17</f>
        <v>12</v>
      </c>
      <c r="B16" s="9" t="str">
        <f>名簿!G17</f>
        <v>蠣崎　はのん</v>
      </c>
      <c r="C16" s="9" t="str">
        <f>名簿!H17</f>
        <v>カキザキ　ハノン</v>
      </c>
      <c r="D16" s="10" t="str">
        <f>名簿!I17</f>
        <v>青森県</v>
      </c>
      <c r="E16" s="69">
        <v>6.8</v>
      </c>
      <c r="F16" s="69">
        <v>7.4</v>
      </c>
      <c r="G16" s="69">
        <v>7.1</v>
      </c>
      <c r="H16" s="69">
        <v>7</v>
      </c>
      <c r="I16" s="69">
        <f t="shared" si="1"/>
        <v>14.099999999999996</v>
      </c>
      <c r="J16" s="69">
        <v>9.6999999999999993</v>
      </c>
      <c r="K16" s="69">
        <v>9.5</v>
      </c>
      <c r="L16" s="55">
        <f t="shared" si="2"/>
        <v>9.6</v>
      </c>
      <c r="M16" s="11">
        <v>3.9</v>
      </c>
      <c r="N16" s="51">
        <v>11.52</v>
      </c>
      <c r="O16" s="46">
        <f t="shared" si="3"/>
        <v>39.119999999999997</v>
      </c>
      <c r="P16" s="74">
        <v>7.4</v>
      </c>
      <c r="Q16" s="71">
        <v>7.4</v>
      </c>
      <c r="R16" s="71">
        <v>7.2</v>
      </c>
      <c r="S16" s="71">
        <v>7.3</v>
      </c>
      <c r="T16" s="71">
        <f t="shared" si="4"/>
        <v>14.700000000000001</v>
      </c>
      <c r="U16" s="71">
        <v>9.1</v>
      </c>
      <c r="V16" s="71">
        <v>9.3000000000000007</v>
      </c>
      <c r="W16" s="56">
        <f t="shared" si="5"/>
        <v>9.1999999999999993</v>
      </c>
      <c r="X16" s="12">
        <v>3.9</v>
      </c>
      <c r="Y16" s="53">
        <v>11.64</v>
      </c>
      <c r="Z16" s="47">
        <f t="shared" si="6"/>
        <v>39.44</v>
      </c>
      <c r="AA16" s="48">
        <f t="shared" si="7"/>
        <v>39.44</v>
      </c>
      <c r="AB16" s="4">
        <f t="shared" si="0"/>
        <v>8</v>
      </c>
      <c r="AD16" s="49">
        <f t="shared" si="8"/>
        <v>39.44</v>
      </c>
    </row>
    <row r="17" spans="1:31" ht="21" customHeight="1" x14ac:dyDescent="0.15">
      <c r="A17" s="9">
        <f>名簿!F18</f>
        <v>13</v>
      </c>
      <c r="B17" s="9" t="str">
        <f>名簿!G18</f>
        <v>秋山　寧音</v>
      </c>
      <c r="C17" s="9" t="str">
        <f>名簿!H18</f>
        <v>アキヤマ　ネネ</v>
      </c>
      <c r="D17" s="10" t="str">
        <f>名簿!I18</f>
        <v>福島県</v>
      </c>
      <c r="E17" s="69">
        <v>7.1</v>
      </c>
      <c r="F17" s="69">
        <v>7</v>
      </c>
      <c r="G17" s="69">
        <v>7.3</v>
      </c>
      <c r="H17" s="69">
        <v>7</v>
      </c>
      <c r="I17" s="69">
        <f t="shared" si="1"/>
        <v>14.099999999999998</v>
      </c>
      <c r="J17" s="69">
        <v>10</v>
      </c>
      <c r="K17" s="69">
        <v>10</v>
      </c>
      <c r="L17" s="55">
        <f t="shared" si="2"/>
        <v>10</v>
      </c>
      <c r="M17" s="11">
        <v>1.1000000000000001</v>
      </c>
      <c r="N17" s="51">
        <v>8.66</v>
      </c>
      <c r="O17" s="46">
        <f t="shared" si="3"/>
        <v>33.86</v>
      </c>
      <c r="P17" s="74">
        <v>7.4</v>
      </c>
      <c r="Q17" s="71">
        <v>6.9</v>
      </c>
      <c r="R17" s="71">
        <v>7.1</v>
      </c>
      <c r="S17" s="71">
        <v>7.6</v>
      </c>
      <c r="T17" s="71">
        <f t="shared" si="4"/>
        <v>14.500000000000002</v>
      </c>
      <c r="U17" s="71">
        <v>10</v>
      </c>
      <c r="V17" s="71">
        <v>10</v>
      </c>
      <c r="W17" s="56">
        <f t="shared" si="5"/>
        <v>10</v>
      </c>
      <c r="X17" s="12">
        <v>1.1000000000000001</v>
      </c>
      <c r="Y17" s="53">
        <v>8.6999999999999993</v>
      </c>
      <c r="Z17" s="47">
        <f t="shared" si="6"/>
        <v>34.299999999999997</v>
      </c>
      <c r="AA17" s="48">
        <f t="shared" si="7"/>
        <v>34.299999999999997</v>
      </c>
      <c r="AB17" s="4">
        <f t="shared" si="0"/>
        <v>27</v>
      </c>
      <c r="AD17" s="49">
        <f t="shared" si="8"/>
        <v>34.299999999999997</v>
      </c>
    </row>
    <row r="18" spans="1:31" ht="21" customHeight="1" x14ac:dyDescent="0.15">
      <c r="A18" s="9">
        <f>名簿!F19</f>
        <v>14</v>
      </c>
      <c r="B18" s="9" t="str">
        <f>名簿!G19</f>
        <v>田村　芽生</v>
      </c>
      <c r="C18" s="9" t="str">
        <f>名簿!H19</f>
        <v>タムラ　メイ</v>
      </c>
      <c r="D18" s="10" t="str">
        <f>名簿!I19</f>
        <v>秋田県</v>
      </c>
      <c r="E18" s="69">
        <v>7.3</v>
      </c>
      <c r="F18" s="69">
        <v>7.4</v>
      </c>
      <c r="G18" s="69">
        <v>7.4</v>
      </c>
      <c r="H18" s="69">
        <v>7.4</v>
      </c>
      <c r="I18" s="69">
        <f t="shared" si="1"/>
        <v>14.799999999999999</v>
      </c>
      <c r="J18" s="69">
        <v>9.5</v>
      </c>
      <c r="K18" s="69">
        <v>9.4</v>
      </c>
      <c r="L18" s="55">
        <f t="shared" si="2"/>
        <v>9.4499999999999993</v>
      </c>
      <c r="M18" s="11">
        <v>2.6</v>
      </c>
      <c r="N18" s="51">
        <v>11.52</v>
      </c>
      <c r="O18" s="46">
        <f t="shared" si="3"/>
        <v>38.369999999999997</v>
      </c>
      <c r="P18" s="74">
        <v>7.3</v>
      </c>
      <c r="Q18" s="71">
        <v>7.2</v>
      </c>
      <c r="R18" s="71">
        <v>6.8</v>
      </c>
      <c r="S18" s="71">
        <v>7.3</v>
      </c>
      <c r="T18" s="71">
        <f t="shared" si="4"/>
        <v>14.5</v>
      </c>
      <c r="U18" s="71">
        <v>9</v>
      </c>
      <c r="V18" s="71">
        <v>8.8000000000000007</v>
      </c>
      <c r="W18" s="56">
        <f t="shared" si="5"/>
        <v>8.9</v>
      </c>
      <c r="X18" s="12">
        <v>2.6</v>
      </c>
      <c r="Y18" s="53">
        <v>11.8</v>
      </c>
      <c r="Z18" s="47">
        <f t="shared" si="6"/>
        <v>37.799999999999997</v>
      </c>
      <c r="AA18" s="48">
        <f t="shared" si="7"/>
        <v>38.369999999999997</v>
      </c>
      <c r="AB18" s="4">
        <f t="shared" si="0"/>
        <v>11</v>
      </c>
      <c r="AD18" s="49">
        <f t="shared" si="8"/>
        <v>38.369999999999997</v>
      </c>
    </row>
    <row r="19" spans="1:31" ht="21" customHeight="1" x14ac:dyDescent="0.15">
      <c r="A19" s="57">
        <f>名簿!F20</f>
        <v>15</v>
      </c>
      <c r="B19" s="57" t="str">
        <f>名簿!G20</f>
        <v>奈良　友梨夏</v>
      </c>
      <c r="C19" s="57" t="str">
        <f>名簿!H20</f>
        <v>ナラ　ユリカ</v>
      </c>
      <c r="D19" s="58" t="str">
        <f>名簿!I20</f>
        <v>秋田県</v>
      </c>
      <c r="E19" s="73"/>
      <c r="F19" s="73"/>
      <c r="G19" s="73"/>
      <c r="H19" s="73"/>
      <c r="I19" s="73">
        <f t="shared" si="1"/>
        <v>0</v>
      </c>
      <c r="J19" s="73"/>
      <c r="K19" s="73"/>
      <c r="L19" s="60">
        <f t="shared" si="2"/>
        <v>0</v>
      </c>
      <c r="M19" s="59"/>
      <c r="N19" s="61"/>
      <c r="O19" s="62">
        <f t="shared" si="3"/>
        <v>0</v>
      </c>
      <c r="P19" s="75"/>
      <c r="Q19" s="76"/>
      <c r="R19" s="76"/>
      <c r="S19" s="76"/>
      <c r="T19" s="76">
        <f t="shared" si="4"/>
        <v>0</v>
      </c>
      <c r="U19" s="76"/>
      <c r="V19" s="76"/>
      <c r="W19" s="64">
        <f t="shared" si="5"/>
        <v>0</v>
      </c>
      <c r="X19" s="63"/>
      <c r="Y19" s="65"/>
      <c r="Z19" s="66">
        <f t="shared" si="6"/>
        <v>0</v>
      </c>
      <c r="AA19" s="67">
        <f t="shared" si="7"/>
        <v>0</v>
      </c>
      <c r="AB19" s="68" t="s">
        <v>217</v>
      </c>
      <c r="AD19" s="49">
        <f t="shared" si="8"/>
        <v>0</v>
      </c>
    </row>
    <row r="20" spans="1:31" ht="21" customHeight="1" x14ac:dyDescent="0.15">
      <c r="A20" s="9">
        <f>名簿!F21</f>
        <v>16</v>
      </c>
      <c r="B20" s="9" t="str">
        <f>名簿!G21</f>
        <v>髙橋　美和</v>
      </c>
      <c r="C20" s="9" t="str">
        <f>名簿!H21</f>
        <v>タカハシ　ミワ</v>
      </c>
      <c r="D20" s="10" t="str">
        <f>名簿!I21</f>
        <v>岩手県</v>
      </c>
      <c r="E20" s="69">
        <v>6.8</v>
      </c>
      <c r="F20" s="69">
        <v>7.6</v>
      </c>
      <c r="G20" s="69">
        <v>7.2</v>
      </c>
      <c r="H20" s="69">
        <v>7.1</v>
      </c>
      <c r="I20" s="69">
        <f t="shared" si="1"/>
        <v>14.299999999999995</v>
      </c>
      <c r="J20" s="69">
        <v>9.3000000000000007</v>
      </c>
      <c r="K20" s="69">
        <v>9.1</v>
      </c>
      <c r="L20" s="55">
        <f t="shared" si="2"/>
        <v>9.1999999999999993</v>
      </c>
      <c r="M20" s="11">
        <v>3.8</v>
      </c>
      <c r="N20" s="51">
        <v>11.13</v>
      </c>
      <c r="O20" s="46">
        <f t="shared" si="3"/>
        <v>38.43</v>
      </c>
      <c r="P20" s="74">
        <v>1.9</v>
      </c>
      <c r="Q20" s="71">
        <v>2.1</v>
      </c>
      <c r="R20" s="71">
        <v>2.2000000000000002</v>
      </c>
      <c r="S20" s="71">
        <v>2.9</v>
      </c>
      <c r="T20" s="71">
        <f t="shared" si="4"/>
        <v>4.2999999999999989</v>
      </c>
      <c r="U20" s="71">
        <v>2.6</v>
      </c>
      <c r="V20" s="71">
        <v>2.7</v>
      </c>
      <c r="W20" s="56">
        <f t="shared" si="5"/>
        <v>2.6500000000000004</v>
      </c>
      <c r="X20" s="12">
        <v>1.1000000000000001</v>
      </c>
      <c r="Y20" s="53">
        <v>3.36</v>
      </c>
      <c r="Z20" s="47">
        <f t="shared" si="6"/>
        <v>11.41</v>
      </c>
      <c r="AA20" s="48">
        <f t="shared" si="7"/>
        <v>38.43</v>
      </c>
      <c r="AB20" s="4">
        <f t="shared" si="0"/>
        <v>10</v>
      </c>
      <c r="AD20" s="49">
        <f t="shared" si="8"/>
        <v>38.43</v>
      </c>
    </row>
    <row r="21" spans="1:31" ht="21" customHeight="1" x14ac:dyDescent="0.15">
      <c r="A21" s="9">
        <f>名簿!F22</f>
        <v>17</v>
      </c>
      <c r="B21" s="9" t="str">
        <f>名簿!G22</f>
        <v>髙橋　美琴</v>
      </c>
      <c r="C21" s="9" t="str">
        <f>名簿!H22</f>
        <v>タカハシ　ミコト</v>
      </c>
      <c r="D21" s="10" t="str">
        <f>名簿!I22</f>
        <v>宮城県</v>
      </c>
      <c r="E21" s="69">
        <v>6.8</v>
      </c>
      <c r="F21" s="69">
        <v>7.4</v>
      </c>
      <c r="G21" s="69">
        <v>7.4</v>
      </c>
      <c r="H21" s="69">
        <v>7.5</v>
      </c>
      <c r="I21" s="69">
        <f t="shared" si="1"/>
        <v>14.8</v>
      </c>
      <c r="J21" s="69">
        <v>9.3000000000000007</v>
      </c>
      <c r="K21" s="69">
        <v>9</v>
      </c>
      <c r="L21" s="55">
        <f t="shared" si="2"/>
        <v>9.15</v>
      </c>
      <c r="M21" s="11">
        <v>3.9</v>
      </c>
      <c r="N21" s="51">
        <v>11.19</v>
      </c>
      <c r="O21" s="46">
        <f t="shared" si="3"/>
        <v>39.04</v>
      </c>
      <c r="P21" s="74">
        <v>7.3</v>
      </c>
      <c r="Q21" s="71">
        <v>7.5</v>
      </c>
      <c r="R21" s="71">
        <v>7.9</v>
      </c>
      <c r="S21" s="71">
        <v>8</v>
      </c>
      <c r="T21" s="71">
        <f t="shared" si="4"/>
        <v>15.400000000000002</v>
      </c>
      <c r="U21" s="71">
        <v>9.8000000000000007</v>
      </c>
      <c r="V21" s="71">
        <v>9.6999999999999993</v>
      </c>
      <c r="W21" s="56">
        <f t="shared" si="5"/>
        <v>9.75</v>
      </c>
      <c r="X21" s="12">
        <v>3.9</v>
      </c>
      <c r="Y21" s="53">
        <v>11.6</v>
      </c>
      <c r="Z21" s="47">
        <f t="shared" si="6"/>
        <v>40.65</v>
      </c>
      <c r="AA21" s="48">
        <f t="shared" si="7"/>
        <v>40.65</v>
      </c>
      <c r="AB21" s="4">
        <f t="shared" si="0"/>
        <v>6</v>
      </c>
      <c r="AD21" s="49">
        <f t="shared" si="8"/>
        <v>40.65</v>
      </c>
    </row>
    <row r="22" spans="1:31" ht="21" customHeight="1" x14ac:dyDescent="0.15">
      <c r="A22" s="9">
        <f>名簿!F23</f>
        <v>18</v>
      </c>
      <c r="B22" s="9" t="str">
        <f>名簿!G23</f>
        <v>小川　羽奏</v>
      </c>
      <c r="C22" s="9" t="str">
        <f>名簿!H23</f>
        <v>オガワ　ワカナ</v>
      </c>
      <c r="D22" s="10" t="str">
        <f>名簿!I23</f>
        <v>福島県</v>
      </c>
      <c r="E22" s="69">
        <v>5.8</v>
      </c>
      <c r="F22" s="69">
        <v>6</v>
      </c>
      <c r="G22" s="69">
        <v>5.8</v>
      </c>
      <c r="H22" s="69">
        <v>5.8</v>
      </c>
      <c r="I22" s="69">
        <f t="shared" si="1"/>
        <v>11.600000000000001</v>
      </c>
      <c r="J22" s="69">
        <v>9.8000000000000007</v>
      </c>
      <c r="K22" s="69">
        <v>9.6999999999999993</v>
      </c>
      <c r="L22" s="55">
        <f t="shared" si="2"/>
        <v>9.75</v>
      </c>
      <c r="M22" s="11">
        <v>1.7</v>
      </c>
      <c r="N22" s="51">
        <v>8.99</v>
      </c>
      <c r="O22" s="46">
        <f t="shared" si="3"/>
        <v>32.04</v>
      </c>
      <c r="P22" s="74">
        <v>7</v>
      </c>
      <c r="Q22" s="71">
        <v>6.8</v>
      </c>
      <c r="R22" s="71">
        <v>6.8</v>
      </c>
      <c r="S22" s="71">
        <v>6.7</v>
      </c>
      <c r="T22" s="71">
        <f t="shared" si="4"/>
        <v>13.600000000000001</v>
      </c>
      <c r="U22" s="71">
        <v>9.6999999999999993</v>
      </c>
      <c r="V22" s="71">
        <v>9.6999999999999993</v>
      </c>
      <c r="W22" s="56">
        <f t="shared" si="5"/>
        <v>9.6999999999999993</v>
      </c>
      <c r="X22" s="12">
        <v>1.8</v>
      </c>
      <c r="Y22" s="53">
        <v>8.94</v>
      </c>
      <c r="Z22" s="47">
        <f t="shared" si="6"/>
        <v>34.04</v>
      </c>
      <c r="AA22" s="48">
        <f t="shared" si="7"/>
        <v>34.04</v>
      </c>
      <c r="AB22" s="4">
        <f t="shared" si="0"/>
        <v>29</v>
      </c>
      <c r="AD22" s="49">
        <f t="shared" si="8"/>
        <v>34.04</v>
      </c>
    </row>
    <row r="23" spans="1:31" ht="21" customHeight="1" x14ac:dyDescent="0.15">
      <c r="A23" s="9">
        <f>名簿!F24</f>
        <v>19</v>
      </c>
      <c r="B23" s="9" t="str">
        <f>名簿!G24</f>
        <v>千田　悠月</v>
      </c>
      <c r="C23" s="9" t="str">
        <f>名簿!H24</f>
        <v>チダ　ユズキ</v>
      </c>
      <c r="D23" s="10" t="str">
        <f>名簿!I24</f>
        <v>宮城県</v>
      </c>
      <c r="E23" s="69">
        <v>5.2</v>
      </c>
      <c r="F23" s="69">
        <v>5.3</v>
      </c>
      <c r="G23" s="69">
        <v>5.6</v>
      </c>
      <c r="H23" s="69">
        <v>5.9</v>
      </c>
      <c r="I23" s="69">
        <f t="shared" si="1"/>
        <v>10.9</v>
      </c>
      <c r="J23" s="69">
        <v>7</v>
      </c>
      <c r="K23" s="69">
        <v>6.9</v>
      </c>
      <c r="L23" s="55">
        <f t="shared" si="2"/>
        <v>6.95</v>
      </c>
      <c r="M23" s="11">
        <v>3.5</v>
      </c>
      <c r="N23" s="51">
        <v>9.5299999999999994</v>
      </c>
      <c r="O23" s="46">
        <f t="shared" si="3"/>
        <v>30.88</v>
      </c>
      <c r="P23" s="74">
        <v>7.1</v>
      </c>
      <c r="Q23" s="71">
        <v>7.4</v>
      </c>
      <c r="R23" s="71">
        <v>8.1999999999999993</v>
      </c>
      <c r="S23" s="71">
        <v>7.8</v>
      </c>
      <c r="T23" s="71">
        <f t="shared" si="4"/>
        <v>15.2</v>
      </c>
      <c r="U23" s="71">
        <v>9.6999999999999993</v>
      </c>
      <c r="V23" s="71">
        <v>9.6999999999999993</v>
      </c>
      <c r="W23" s="56">
        <f t="shared" si="5"/>
        <v>9.6999999999999993</v>
      </c>
      <c r="X23" s="12">
        <v>3.9</v>
      </c>
      <c r="Y23" s="53">
        <v>12.2</v>
      </c>
      <c r="Z23" s="47">
        <f t="shared" si="6"/>
        <v>41</v>
      </c>
      <c r="AA23" s="48">
        <f t="shared" si="7"/>
        <v>41</v>
      </c>
      <c r="AB23" s="4">
        <f t="shared" si="0"/>
        <v>4</v>
      </c>
      <c r="AD23" s="49">
        <f t="shared" si="8"/>
        <v>41</v>
      </c>
    </row>
    <row r="24" spans="1:31" ht="21" customHeight="1" x14ac:dyDescent="0.15">
      <c r="A24" s="9">
        <f>名簿!F25</f>
        <v>20</v>
      </c>
      <c r="B24" s="9" t="str">
        <f>名簿!G25</f>
        <v>工藤　未生</v>
      </c>
      <c r="C24" s="9" t="str">
        <f>名簿!H25</f>
        <v>クドウ　ミオ</v>
      </c>
      <c r="D24" s="10" t="str">
        <f>名簿!I25</f>
        <v>福島県</v>
      </c>
      <c r="E24" s="69">
        <v>6.7</v>
      </c>
      <c r="F24" s="69">
        <v>6.6</v>
      </c>
      <c r="G24" s="69">
        <v>6.5</v>
      </c>
      <c r="H24" s="69">
        <v>6.9</v>
      </c>
      <c r="I24" s="69">
        <f t="shared" ref="I24:I37" si="9">SUM(E24:H24)-MIN(E24:H24)-MAX(E24:H24)</f>
        <v>13.300000000000002</v>
      </c>
      <c r="J24" s="69">
        <v>9.6999999999999993</v>
      </c>
      <c r="K24" s="69">
        <v>9.6999999999999993</v>
      </c>
      <c r="L24" s="55">
        <f t="shared" si="2"/>
        <v>9.6999999999999993</v>
      </c>
      <c r="M24" s="11">
        <v>2.4</v>
      </c>
      <c r="N24" s="51">
        <v>10.19</v>
      </c>
      <c r="O24" s="46">
        <f t="shared" si="3"/>
        <v>35.590000000000003</v>
      </c>
      <c r="P24" s="74">
        <v>3.2</v>
      </c>
      <c r="Q24" s="71">
        <v>3.2</v>
      </c>
      <c r="R24" s="71">
        <v>3.1</v>
      </c>
      <c r="S24" s="71">
        <v>3.5</v>
      </c>
      <c r="T24" s="71">
        <f t="shared" ref="T24:T37" si="10">SUM(P24:S24)-MIN(P24:S24)-MAX(P24:S24)</f>
        <v>6.4</v>
      </c>
      <c r="U24" s="71">
        <v>4.7</v>
      </c>
      <c r="V24" s="71">
        <v>4.7</v>
      </c>
      <c r="W24" s="56">
        <f t="shared" si="5"/>
        <v>4.7</v>
      </c>
      <c r="X24" s="12">
        <v>1.1000000000000001</v>
      </c>
      <c r="Y24" s="53">
        <v>5.19</v>
      </c>
      <c r="Z24" s="47">
        <f t="shared" si="6"/>
        <v>17.39</v>
      </c>
      <c r="AA24" s="48">
        <f t="shared" si="7"/>
        <v>35.590000000000003</v>
      </c>
      <c r="AB24" s="4">
        <f t="shared" si="0"/>
        <v>21</v>
      </c>
      <c r="AD24" s="49">
        <f t="shared" ref="AD24:AD44" si="11">ROUND(AA24,3)-(AE24/10000)</f>
        <v>35.5899</v>
      </c>
      <c r="AE24" s="3">
        <v>1</v>
      </c>
    </row>
    <row r="25" spans="1:31" ht="21" customHeight="1" x14ac:dyDescent="0.15">
      <c r="A25" s="9">
        <f>名簿!F26</f>
        <v>21</v>
      </c>
      <c r="B25" s="9" t="str">
        <f>名簿!G26</f>
        <v>力丸　七緒</v>
      </c>
      <c r="C25" s="9" t="str">
        <f>名簿!H26</f>
        <v>リキマル　ナオ</v>
      </c>
      <c r="D25" s="10" t="str">
        <f>名簿!I26</f>
        <v>福島県</v>
      </c>
      <c r="E25" s="69">
        <v>7.1</v>
      </c>
      <c r="F25" s="69">
        <v>6.9</v>
      </c>
      <c r="G25" s="69">
        <v>7</v>
      </c>
      <c r="H25" s="69">
        <v>7.4</v>
      </c>
      <c r="I25" s="69">
        <f t="shared" si="9"/>
        <v>14.1</v>
      </c>
      <c r="J25" s="69">
        <v>9.9</v>
      </c>
      <c r="K25" s="69">
        <v>9.9</v>
      </c>
      <c r="L25" s="55">
        <f t="shared" si="2"/>
        <v>9.9</v>
      </c>
      <c r="M25" s="11">
        <v>1.3</v>
      </c>
      <c r="N25" s="51">
        <v>11.73</v>
      </c>
      <c r="O25" s="46">
        <f t="shared" si="3"/>
        <v>37.03</v>
      </c>
      <c r="P25" s="74">
        <v>7.3</v>
      </c>
      <c r="Q25" s="71">
        <v>6.9</v>
      </c>
      <c r="R25" s="71">
        <v>6.4</v>
      </c>
      <c r="S25" s="71">
        <v>6.9</v>
      </c>
      <c r="T25" s="71">
        <f t="shared" si="10"/>
        <v>13.8</v>
      </c>
      <c r="U25" s="71">
        <v>9.5</v>
      </c>
      <c r="V25" s="71">
        <v>9.4</v>
      </c>
      <c r="W25" s="56">
        <f t="shared" si="5"/>
        <v>9.4499999999999993</v>
      </c>
      <c r="X25" s="12">
        <v>1.3</v>
      </c>
      <c r="Y25" s="53">
        <v>11.72</v>
      </c>
      <c r="Z25" s="47">
        <f t="shared" si="6"/>
        <v>36.270000000000003</v>
      </c>
      <c r="AA25" s="48">
        <f t="shared" si="7"/>
        <v>37.03</v>
      </c>
      <c r="AB25" s="4">
        <f t="shared" si="0"/>
        <v>19</v>
      </c>
      <c r="AD25" s="49">
        <f t="shared" si="11"/>
        <v>37.03</v>
      </c>
    </row>
    <row r="26" spans="1:31" ht="21" customHeight="1" x14ac:dyDescent="0.15">
      <c r="A26" s="9">
        <f>名簿!F27</f>
        <v>22</v>
      </c>
      <c r="B26" s="9" t="str">
        <f>名簿!G27</f>
        <v>奈良　秋花</v>
      </c>
      <c r="C26" s="9" t="str">
        <f>名簿!H27</f>
        <v>ナラ　アイカ</v>
      </c>
      <c r="D26" s="10" t="str">
        <f>名簿!I27</f>
        <v>秋田県</v>
      </c>
      <c r="E26" s="69">
        <v>1.8</v>
      </c>
      <c r="F26" s="69">
        <v>1.8</v>
      </c>
      <c r="G26" s="69">
        <v>1.7</v>
      </c>
      <c r="H26" s="69">
        <v>1.7</v>
      </c>
      <c r="I26" s="69">
        <f t="shared" si="9"/>
        <v>3.5</v>
      </c>
      <c r="J26" s="69">
        <v>2.6</v>
      </c>
      <c r="K26" s="69">
        <v>2.2999999999999998</v>
      </c>
      <c r="L26" s="55">
        <f t="shared" si="2"/>
        <v>2.4500000000000002</v>
      </c>
      <c r="M26" s="11">
        <v>1.1000000000000001</v>
      </c>
      <c r="N26" s="51">
        <v>3.32</v>
      </c>
      <c r="O26" s="46">
        <f t="shared" si="3"/>
        <v>10.37</v>
      </c>
      <c r="P26" s="74">
        <v>6.7</v>
      </c>
      <c r="Q26" s="71">
        <v>6.6</v>
      </c>
      <c r="R26" s="71">
        <v>6.4</v>
      </c>
      <c r="S26" s="71">
        <v>6.5</v>
      </c>
      <c r="T26" s="71">
        <f t="shared" si="10"/>
        <v>13.100000000000005</v>
      </c>
      <c r="U26" s="71">
        <v>9.1</v>
      </c>
      <c r="V26" s="71">
        <v>9.1999999999999993</v>
      </c>
      <c r="W26" s="56">
        <f t="shared" si="5"/>
        <v>9.1499999999999986</v>
      </c>
      <c r="X26" s="12">
        <v>2.1</v>
      </c>
      <c r="Y26" s="53">
        <v>10.86</v>
      </c>
      <c r="Z26" s="47">
        <f t="shared" si="6"/>
        <v>35.21</v>
      </c>
      <c r="AA26" s="48">
        <f t="shared" si="7"/>
        <v>35.21</v>
      </c>
      <c r="AB26" s="4">
        <f t="shared" si="0"/>
        <v>24</v>
      </c>
      <c r="AD26" s="49">
        <f t="shared" si="11"/>
        <v>35.21</v>
      </c>
    </row>
    <row r="27" spans="1:31" ht="21" customHeight="1" x14ac:dyDescent="0.15">
      <c r="A27" s="9">
        <f>名簿!F28</f>
        <v>23</v>
      </c>
      <c r="B27" s="9" t="str">
        <f>名簿!G28</f>
        <v>関　　陽奈</v>
      </c>
      <c r="C27" s="9" t="str">
        <f>名簿!H28</f>
        <v>セキ　ハルナ</v>
      </c>
      <c r="D27" s="10" t="str">
        <f>名簿!I28</f>
        <v>宮城県</v>
      </c>
      <c r="E27" s="69">
        <v>7.5</v>
      </c>
      <c r="F27" s="69">
        <v>7.9</v>
      </c>
      <c r="G27" s="69">
        <v>7.9</v>
      </c>
      <c r="H27" s="69">
        <v>7.8</v>
      </c>
      <c r="I27" s="69">
        <f t="shared" si="9"/>
        <v>15.700000000000001</v>
      </c>
      <c r="J27" s="69">
        <v>9.5</v>
      </c>
      <c r="K27" s="69">
        <v>9.3000000000000007</v>
      </c>
      <c r="L27" s="55">
        <f t="shared" si="2"/>
        <v>9.4</v>
      </c>
      <c r="M27" s="11">
        <v>3.9</v>
      </c>
      <c r="N27" s="51">
        <v>12.15</v>
      </c>
      <c r="O27" s="46">
        <f t="shared" si="3"/>
        <v>41.15</v>
      </c>
      <c r="P27" s="74">
        <v>7.7</v>
      </c>
      <c r="Q27" s="71">
        <v>8.4</v>
      </c>
      <c r="R27" s="71">
        <v>7.9</v>
      </c>
      <c r="S27" s="71">
        <v>8.1999999999999993</v>
      </c>
      <c r="T27" s="71">
        <f t="shared" si="10"/>
        <v>16.100000000000001</v>
      </c>
      <c r="U27" s="71">
        <v>9.4</v>
      </c>
      <c r="V27" s="71">
        <v>9.5</v>
      </c>
      <c r="W27" s="56">
        <f t="shared" si="5"/>
        <v>9.4499999999999993</v>
      </c>
      <c r="X27" s="12">
        <v>3.9</v>
      </c>
      <c r="Y27" s="53">
        <v>12.47</v>
      </c>
      <c r="Z27" s="47">
        <f t="shared" si="6"/>
        <v>41.92</v>
      </c>
      <c r="AA27" s="48">
        <f t="shared" si="7"/>
        <v>41.92</v>
      </c>
      <c r="AB27" s="4">
        <f t="shared" si="0"/>
        <v>1</v>
      </c>
      <c r="AD27" s="49">
        <f t="shared" si="11"/>
        <v>41.92</v>
      </c>
    </row>
    <row r="28" spans="1:31" ht="21" customHeight="1" x14ac:dyDescent="0.15">
      <c r="A28" s="9">
        <f>名簿!F29</f>
        <v>24</v>
      </c>
      <c r="B28" s="9" t="str">
        <f>名簿!G29</f>
        <v>川嶋　さち</v>
      </c>
      <c r="C28" s="9" t="str">
        <f>名簿!H29</f>
        <v>カワシマ　サチ</v>
      </c>
      <c r="D28" s="10" t="str">
        <f>名簿!I29</f>
        <v>宮城県</v>
      </c>
      <c r="E28" s="69">
        <v>7.6</v>
      </c>
      <c r="F28" s="69">
        <v>7.8</v>
      </c>
      <c r="G28" s="69">
        <v>8.1</v>
      </c>
      <c r="H28" s="69">
        <v>7.7</v>
      </c>
      <c r="I28" s="69">
        <f t="shared" si="9"/>
        <v>15.500000000000002</v>
      </c>
      <c r="J28" s="69">
        <v>9.6</v>
      </c>
      <c r="K28" s="69">
        <v>9.6</v>
      </c>
      <c r="L28" s="55">
        <f t="shared" si="2"/>
        <v>9.6</v>
      </c>
      <c r="M28" s="11">
        <v>3.9</v>
      </c>
      <c r="N28" s="51">
        <v>12.65</v>
      </c>
      <c r="O28" s="46">
        <f t="shared" si="3"/>
        <v>41.65</v>
      </c>
      <c r="P28" s="74">
        <v>7.5</v>
      </c>
      <c r="Q28" s="71">
        <v>7.5</v>
      </c>
      <c r="R28" s="71">
        <v>7.6</v>
      </c>
      <c r="S28" s="71">
        <v>7.5</v>
      </c>
      <c r="T28" s="71">
        <f t="shared" si="10"/>
        <v>15.000000000000002</v>
      </c>
      <c r="U28" s="71">
        <v>9.5</v>
      </c>
      <c r="V28" s="71">
        <v>9.5</v>
      </c>
      <c r="W28" s="56">
        <f t="shared" si="5"/>
        <v>9.5</v>
      </c>
      <c r="X28" s="12">
        <v>3.9</v>
      </c>
      <c r="Y28" s="53">
        <v>12.47</v>
      </c>
      <c r="Z28" s="47">
        <f t="shared" si="6"/>
        <v>40.869999999999997</v>
      </c>
      <c r="AA28" s="48">
        <f t="shared" si="7"/>
        <v>41.65</v>
      </c>
      <c r="AB28" s="4">
        <f t="shared" si="0"/>
        <v>2</v>
      </c>
      <c r="AD28" s="49">
        <f t="shared" si="11"/>
        <v>41.65</v>
      </c>
    </row>
    <row r="29" spans="1:31" ht="21" customHeight="1" x14ac:dyDescent="0.15">
      <c r="A29" s="9">
        <f>名簿!F30</f>
        <v>25</v>
      </c>
      <c r="B29" s="9" t="str">
        <f>名簿!G30</f>
        <v>山口　莉穂</v>
      </c>
      <c r="C29" s="9" t="str">
        <f>名簿!H30</f>
        <v>ヤマグチ　リホ</v>
      </c>
      <c r="D29" s="10" t="str">
        <f>名簿!I30</f>
        <v>山形県</v>
      </c>
      <c r="E29" s="69">
        <v>1.2</v>
      </c>
      <c r="F29" s="69">
        <v>1.2</v>
      </c>
      <c r="G29" s="69">
        <v>1.2</v>
      </c>
      <c r="H29" s="69">
        <v>1.1000000000000001</v>
      </c>
      <c r="I29" s="69">
        <f t="shared" si="9"/>
        <v>2.3999999999999995</v>
      </c>
      <c r="J29" s="69">
        <v>1.8</v>
      </c>
      <c r="K29" s="69">
        <v>1.8</v>
      </c>
      <c r="L29" s="55">
        <f t="shared" si="2"/>
        <v>1.8</v>
      </c>
      <c r="M29" s="11">
        <v>0.7</v>
      </c>
      <c r="N29" s="51">
        <v>2.33</v>
      </c>
      <c r="O29" s="46">
        <f t="shared" si="3"/>
        <v>7.23</v>
      </c>
      <c r="P29" s="74">
        <v>0.6</v>
      </c>
      <c r="Q29" s="71">
        <v>0.6</v>
      </c>
      <c r="R29" s="71">
        <v>0.6</v>
      </c>
      <c r="S29" s="71">
        <v>0.6</v>
      </c>
      <c r="T29" s="71">
        <f t="shared" si="10"/>
        <v>1.1999999999999997</v>
      </c>
      <c r="U29" s="71">
        <v>1</v>
      </c>
      <c r="V29" s="71">
        <v>1</v>
      </c>
      <c r="W29" s="56">
        <f t="shared" si="5"/>
        <v>1</v>
      </c>
      <c r="X29" s="12">
        <v>0.6</v>
      </c>
      <c r="Y29" s="53">
        <v>1.1200000000000001</v>
      </c>
      <c r="Z29" s="47">
        <f t="shared" si="6"/>
        <v>3.92</v>
      </c>
      <c r="AA29" s="48">
        <f t="shared" si="7"/>
        <v>7.23</v>
      </c>
      <c r="AB29" s="4">
        <f t="shared" si="0"/>
        <v>32</v>
      </c>
      <c r="AD29" s="49">
        <f t="shared" si="11"/>
        <v>7.23</v>
      </c>
    </row>
    <row r="30" spans="1:31" ht="21" customHeight="1" x14ac:dyDescent="0.15">
      <c r="A30" s="9">
        <f>名簿!F31</f>
        <v>26</v>
      </c>
      <c r="B30" s="9" t="str">
        <f>名簿!G31</f>
        <v>沼倉　沙季</v>
      </c>
      <c r="C30" s="9" t="str">
        <f>名簿!H31</f>
        <v>ヌマクラ　サキ</v>
      </c>
      <c r="D30" s="10" t="str">
        <f>名簿!I31</f>
        <v>宮城県</v>
      </c>
      <c r="E30" s="69">
        <v>7.1</v>
      </c>
      <c r="F30" s="69">
        <v>7.3</v>
      </c>
      <c r="G30" s="69">
        <v>6.1</v>
      </c>
      <c r="H30" s="69">
        <v>7</v>
      </c>
      <c r="I30" s="69">
        <f t="shared" si="9"/>
        <v>14.099999999999998</v>
      </c>
      <c r="J30" s="69">
        <v>9.8000000000000007</v>
      </c>
      <c r="K30" s="69">
        <v>9.8000000000000007</v>
      </c>
      <c r="L30" s="55">
        <f t="shared" si="2"/>
        <v>9.8000000000000007</v>
      </c>
      <c r="M30" s="11">
        <v>3.5</v>
      </c>
      <c r="N30" s="51">
        <v>9.94</v>
      </c>
      <c r="O30" s="46">
        <f t="shared" si="3"/>
        <v>37.340000000000003</v>
      </c>
      <c r="P30" s="74">
        <v>7.1</v>
      </c>
      <c r="Q30" s="71">
        <v>6.8</v>
      </c>
      <c r="R30" s="71">
        <v>6</v>
      </c>
      <c r="S30" s="71">
        <v>7.1</v>
      </c>
      <c r="T30" s="71">
        <f t="shared" si="10"/>
        <v>13.9</v>
      </c>
      <c r="U30" s="71">
        <v>9.6</v>
      </c>
      <c r="V30" s="71">
        <v>9.3000000000000007</v>
      </c>
      <c r="W30" s="56">
        <f t="shared" si="5"/>
        <v>9.4499999999999993</v>
      </c>
      <c r="X30" s="12">
        <v>3.5</v>
      </c>
      <c r="Y30" s="53">
        <v>10.16</v>
      </c>
      <c r="Z30" s="47">
        <f t="shared" si="6"/>
        <v>37.01</v>
      </c>
      <c r="AA30" s="48">
        <f t="shared" si="7"/>
        <v>37.340000000000003</v>
      </c>
      <c r="AB30" s="4">
        <f t="shared" si="0"/>
        <v>18</v>
      </c>
      <c r="AD30" s="49">
        <f t="shared" si="11"/>
        <v>37.340000000000003</v>
      </c>
    </row>
    <row r="31" spans="1:31" ht="21" customHeight="1" x14ac:dyDescent="0.15">
      <c r="A31" s="9">
        <f>名簿!F32</f>
        <v>27</v>
      </c>
      <c r="B31" s="9" t="str">
        <f>名簿!G32</f>
        <v>黒須　神楽</v>
      </c>
      <c r="C31" s="9" t="str">
        <f>名簿!H32</f>
        <v>クロス　カグラ</v>
      </c>
      <c r="D31" s="10" t="str">
        <f>名簿!I32</f>
        <v>青森県</v>
      </c>
      <c r="E31" s="69">
        <v>6.1</v>
      </c>
      <c r="F31" s="69">
        <v>6.2</v>
      </c>
      <c r="G31" s="69">
        <v>5.9</v>
      </c>
      <c r="H31" s="69">
        <v>6</v>
      </c>
      <c r="I31" s="69">
        <f t="shared" si="9"/>
        <v>12.100000000000005</v>
      </c>
      <c r="J31" s="69">
        <v>8.6999999999999993</v>
      </c>
      <c r="K31" s="69">
        <v>8.4</v>
      </c>
      <c r="L31" s="55">
        <f t="shared" si="2"/>
        <v>8.5500000000000007</v>
      </c>
      <c r="M31" s="11">
        <v>2.2000000000000002</v>
      </c>
      <c r="N31" s="51">
        <v>10.11</v>
      </c>
      <c r="O31" s="46">
        <f t="shared" si="3"/>
        <v>32.96</v>
      </c>
      <c r="P31" s="74">
        <v>6.5</v>
      </c>
      <c r="Q31" s="71">
        <v>6.8</v>
      </c>
      <c r="R31" s="71">
        <v>6.3</v>
      </c>
      <c r="S31" s="71">
        <v>6.6</v>
      </c>
      <c r="T31" s="71">
        <f t="shared" si="10"/>
        <v>13.100000000000001</v>
      </c>
      <c r="U31" s="71">
        <v>9.1</v>
      </c>
      <c r="V31" s="71">
        <v>9.1</v>
      </c>
      <c r="W31" s="56">
        <f t="shared" si="5"/>
        <v>9.1</v>
      </c>
      <c r="X31" s="12">
        <v>2.8</v>
      </c>
      <c r="Y31" s="53">
        <v>10.79</v>
      </c>
      <c r="Z31" s="47">
        <f t="shared" si="6"/>
        <v>35.79</v>
      </c>
      <c r="AA31" s="48">
        <f t="shared" si="7"/>
        <v>35.79</v>
      </c>
      <c r="AB31" s="4">
        <f t="shared" si="0"/>
        <v>20</v>
      </c>
      <c r="AD31" s="49">
        <f t="shared" si="11"/>
        <v>35.79</v>
      </c>
    </row>
    <row r="32" spans="1:31" ht="21" customHeight="1" x14ac:dyDescent="0.15">
      <c r="A32" s="9">
        <f>名簿!F33</f>
        <v>28</v>
      </c>
      <c r="B32" s="9" t="str">
        <f>名簿!G33</f>
        <v>佐藤　美織</v>
      </c>
      <c r="C32" s="9" t="str">
        <f>名簿!H33</f>
        <v>サトウ　ミオリ</v>
      </c>
      <c r="D32" s="10" t="str">
        <f>名簿!I33</f>
        <v>福島県</v>
      </c>
      <c r="E32" s="69">
        <v>7</v>
      </c>
      <c r="F32" s="69">
        <v>7.1</v>
      </c>
      <c r="G32" s="69">
        <v>7.3</v>
      </c>
      <c r="H32" s="69">
        <v>7.1</v>
      </c>
      <c r="I32" s="69">
        <f t="shared" si="9"/>
        <v>14.2</v>
      </c>
      <c r="J32" s="69">
        <v>9.6999999999999993</v>
      </c>
      <c r="K32" s="69">
        <v>9.6</v>
      </c>
      <c r="L32" s="55">
        <f t="shared" si="2"/>
        <v>9.6499999999999986</v>
      </c>
      <c r="M32" s="11">
        <v>2.2000000000000002</v>
      </c>
      <c r="N32" s="51">
        <v>11.47</v>
      </c>
      <c r="O32" s="46">
        <f t="shared" si="3"/>
        <v>37.520000000000003</v>
      </c>
      <c r="P32" s="74">
        <v>6.7</v>
      </c>
      <c r="Q32" s="71">
        <v>7</v>
      </c>
      <c r="R32" s="71">
        <v>7.4</v>
      </c>
      <c r="S32" s="71">
        <v>6.9</v>
      </c>
      <c r="T32" s="71">
        <f t="shared" si="10"/>
        <v>13.9</v>
      </c>
      <c r="U32" s="71">
        <v>9.6999999999999993</v>
      </c>
      <c r="V32" s="71">
        <v>9.4</v>
      </c>
      <c r="W32" s="56">
        <f t="shared" si="5"/>
        <v>9.5500000000000007</v>
      </c>
      <c r="X32" s="12">
        <v>2.2000000000000002</v>
      </c>
      <c r="Y32" s="53">
        <v>11.56</v>
      </c>
      <c r="Z32" s="47">
        <f t="shared" si="6"/>
        <v>37.21</v>
      </c>
      <c r="AA32" s="48">
        <f t="shared" si="7"/>
        <v>37.520000000000003</v>
      </c>
      <c r="AB32" s="4">
        <f t="shared" si="0"/>
        <v>17</v>
      </c>
      <c r="AD32" s="49">
        <f t="shared" si="11"/>
        <v>37.520000000000003</v>
      </c>
    </row>
    <row r="33" spans="1:30" ht="21" customHeight="1" x14ac:dyDescent="0.15">
      <c r="A33" s="9">
        <f>名簿!F34</f>
        <v>29</v>
      </c>
      <c r="B33" s="9" t="str">
        <f>名簿!G34</f>
        <v>高田　莉碧</v>
      </c>
      <c r="C33" s="9" t="str">
        <f>名簿!H34</f>
        <v>タカダ　リア</v>
      </c>
      <c r="D33" s="10" t="str">
        <f>名簿!I34</f>
        <v>青森県</v>
      </c>
      <c r="E33" s="69">
        <v>6.4</v>
      </c>
      <c r="F33" s="69">
        <v>6.6</v>
      </c>
      <c r="G33" s="69">
        <v>5.7</v>
      </c>
      <c r="H33" s="69">
        <v>6.6</v>
      </c>
      <c r="I33" s="69">
        <f t="shared" si="9"/>
        <v>12.999999999999998</v>
      </c>
      <c r="J33" s="69">
        <v>9.6</v>
      </c>
      <c r="K33" s="69">
        <v>9.6</v>
      </c>
      <c r="L33" s="55">
        <f t="shared" si="2"/>
        <v>9.6</v>
      </c>
      <c r="M33" s="11">
        <v>3.1</v>
      </c>
      <c r="N33" s="51">
        <v>9.14</v>
      </c>
      <c r="O33" s="46">
        <f t="shared" si="3"/>
        <v>34.840000000000003</v>
      </c>
      <c r="P33" s="74">
        <v>3.6</v>
      </c>
      <c r="Q33" s="71">
        <v>3.3</v>
      </c>
      <c r="R33" s="71">
        <v>3.9</v>
      </c>
      <c r="S33" s="71">
        <v>3.5</v>
      </c>
      <c r="T33" s="71">
        <f t="shared" si="10"/>
        <v>7.1</v>
      </c>
      <c r="U33" s="71">
        <v>5.3</v>
      </c>
      <c r="V33" s="71">
        <v>3.4</v>
      </c>
      <c r="W33" s="56">
        <f t="shared" si="5"/>
        <v>4.3499999999999996</v>
      </c>
      <c r="X33" s="12">
        <v>1.4</v>
      </c>
      <c r="Y33" s="53">
        <v>5.67</v>
      </c>
      <c r="Z33" s="47">
        <f t="shared" si="6"/>
        <v>18.52</v>
      </c>
      <c r="AA33" s="48">
        <f t="shared" si="7"/>
        <v>34.840000000000003</v>
      </c>
      <c r="AB33" s="4">
        <f t="shared" si="0"/>
        <v>25</v>
      </c>
      <c r="AD33" s="49">
        <f t="shared" si="11"/>
        <v>34.840000000000003</v>
      </c>
    </row>
    <row r="34" spans="1:30" ht="21" customHeight="1" x14ac:dyDescent="0.15">
      <c r="A34" s="9">
        <f>名簿!F35</f>
        <v>30</v>
      </c>
      <c r="B34" s="9" t="str">
        <f>名簿!G35</f>
        <v>松川　苺愛</v>
      </c>
      <c r="C34" s="9" t="str">
        <f>名簿!H35</f>
        <v>マツカワ　イチカ</v>
      </c>
      <c r="D34" s="10" t="str">
        <f>名簿!I35</f>
        <v>青森県</v>
      </c>
      <c r="E34" s="69">
        <v>7.2</v>
      </c>
      <c r="F34" s="69">
        <v>7.6</v>
      </c>
      <c r="G34" s="69">
        <v>8.1</v>
      </c>
      <c r="H34" s="69">
        <v>7.4</v>
      </c>
      <c r="I34" s="69">
        <f t="shared" si="9"/>
        <v>14.999999999999998</v>
      </c>
      <c r="J34" s="69">
        <v>9.5</v>
      </c>
      <c r="K34" s="69">
        <v>9.6</v>
      </c>
      <c r="L34" s="55">
        <f t="shared" si="2"/>
        <v>9.5500000000000007</v>
      </c>
      <c r="M34" s="11">
        <v>3.9</v>
      </c>
      <c r="N34" s="51">
        <v>12.91</v>
      </c>
      <c r="O34" s="46">
        <f t="shared" si="3"/>
        <v>41.36</v>
      </c>
      <c r="P34" s="74">
        <v>3.1</v>
      </c>
      <c r="Q34" s="71">
        <v>3</v>
      </c>
      <c r="R34" s="71">
        <v>3.3</v>
      </c>
      <c r="S34" s="71">
        <v>2.5</v>
      </c>
      <c r="T34" s="71">
        <f t="shared" si="10"/>
        <v>6.0999999999999988</v>
      </c>
      <c r="U34" s="71">
        <v>4.0999999999999996</v>
      </c>
      <c r="V34" s="71">
        <v>4.0999999999999996</v>
      </c>
      <c r="W34" s="56">
        <f t="shared" si="5"/>
        <v>4.0999999999999996</v>
      </c>
      <c r="X34" s="12">
        <v>2.9</v>
      </c>
      <c r="Y34" s="53">
        <v>6.61</v>
      </c>
      <c r="Z34" s="47">
        <f t="shared" si="6"/>
        <v>19.71</v>
      </c>
      <c r="AA34" s="48">
        <f t="shared" si="7"/>
        <v>41.36</v>
      </c>
      <c r="AB34" s="4">
        <f t="shared" si="0"/>
        <v>3</v>
      </c>
      <c r="AD34" s="49">
        <f t="shared" si="11"/>
        <v>41.36</v>
      </c>
    </row>
    <row r="35" spans="1:30" ht="21" customHeight="1" x14ac:dyDescent="0.15">
      <c r="A35" s="9">
        <f>名簿!F36</f>
        <v>31</v>
      </c>
      <c r="B35" s="9" t="str">
        <f>名簿!G36</f>
        <v>織田　詩咲</v>
      </c>
      <c r="C35" s="9" t="str">
        <f>名簿!H36</f>
        <v>オダ　シサキ</v>
      </c>
      <c r="D35" s="10" t="str">
        <f>名簿!I36</f>
        <v>福島県</v>
      </c>
      <c r="E35" s="69">
        <v>7</v>
      </c>
      <c r="F35" s="69">
        <v>6.7</v>
      </c>
      <c r="G35" s="69">
        <v>6.8</v>
      </c>
      <c r="H35" s="69">
        <v>6.5</v>
      </c>
      <c r="I35" s="69">
        <f t="shared" si="9"/>
        <v>13.5</v>
      </c>
      <c r="J35" s="69">
        <v>9.9</v>
      </c>
      <c r="K35" s="69">
        <v>9.6999999999999993</v>
      </c>
      <c r="L35" s="55">
        <f t="shared" si="2"/>
        <v>9.8000000000000007</v>
      </c>
      <c r="M35" s="11">
        <v>1.7</v>
      </c>
      <c r="N35" s="51">
        <v>9.59</v>
      </c>
      <c r="O35" s="46">
        <f t="shared" si="3"/>
        <v>34.590000000000003</v>
      </c>
      <c r="P35" s="74">
        <v>2.8</v>
      </c>
      <c r="Q35" s="71">
        <v>2.6</v>
      </c>
      <c r="R35" s="71">
        <v>2.7</v>
      </c>
      <c r="S35" s="71">
        <v>1.9</v>
      </c>
      <c r="T35" s="71">
        <f t="shared" si="10"/>
        <v>5.3000000000000016</v>
      </c>
      <c r="U35" s="71">
        <v>3.9</v>
      </c>
      <c r="V35" s="71">
        <v>3.9</v>
      </c>
      <c r="W35" s="56">
        <f t="shared" si="5"/>
        <v>3.9</v>
      </c>
      <c r="X35" s="12">
        <v>0.8</v>
      </c>
      <c r="Y35" s="53">
        <v>4.0199999999999996</v>
      </c>
      <c r="Z35" s="47">
        <f t="shared" si="6"/>
        <v>14.02</v>
      </c>
      <c r="AA35" s="48">
        <f t="shared" si="7"/>
        <v>34.590000000000003</v>
      </c>
      <c r="AB35" s="4">
        <f t="shared" si="0"/>
        <v>26</v>
      </c>
      <c r="AD35" s="49">
        <f t="shared" si="11"/>
        <v>34.590000000000003</v>
      </c>
    </row>
    <row r="36" spans="1:30" ht="21" customHeight="1" x14ac:dyDescent="0.15">
      <c r="A36" s="9">
        <f>名簿!F37</f>
        <v>32</v>
      </c>
      <c r="B36" s="9" t="str">
        <f>名簿!G37</f>
        <v>大塚　紗槻</v>
      </c>
      <c r="C36" s="9" t="str">
        <f>名簿!H37</f>
        <v>オオツカ　サツキ</v>
      </c>
      <c r="D36" s="10" t="str">
        <f>名簿!I37</f>
        <v>福島県</v>
      </c>
      <c r="E36" s="69">
        <v>6.8</v>
      </c>
      <c r="F36" s="69">
        <v>7.1</v>
      </c>
      <c r="G36" s="69">
        <v>7.5</v>
      </c>
      <c r="H36" s="69">
        <v>7.2</v>
      </c>
      <c r="I36" s="69">
        <f t="shared" si="9"/>
        <v>14.299999999999997</v>
      </c>
      <c r="J36" s="69">
        <v>9.5</v>
      </c>
      <c r="K36" s="69">
        <v>8.9</v>
      </c>
      <c r="L36" s="55">
        <f t="shared" si="2"/>
        <v>9.1999999999999993</v>
      </c>
      <c r="M36" s="11">
        <v>2.2999999999999998</v>
      </c>
      <c r="N36" s="51">
        <v>12.26</v>
      </c>
      <c r="O36" s="46">
        <f t="shared" si="3"/>
        <v>38.06</v>
      </c>
      <c r="P36" s="74">
        <v>7</v>
      </c>
      <c r="Q36" s="71">
        <v>7.3</v>
      </c>
      <c r="R36" s="71">
        <v>7.4</v>
      </c>
      <c r="S36" s="71">
        <v>7.3</v>
      </c>
      <c r="T36" s="71">
        <f t="shared" si="10"/>
        <v>14.600000000000003</v>
      </c>
      <c r="U36" s="71">
        <v>9.1</v>
      </c>
      <c r="V36" s="71">
        <v>9.1999999999999993</v>
      </c>
      <c r="W36" s="56">
        <f t="shared" si="5"/>
        <v>9.1499999999999986</v>
      </c>
      <c r="X36" s="12">
        <v>2.2999999999999998</v>
      </c>
      <c r="Y36" s="53">
        <v>11.93</v>
      </c>
      <c r="Z36" s="47">
        <f t="shared" si="6"/>
        <v>37.979999999999997</v>
      </c>
      <c r="AA36" s="48">
        <f t="shared" si="7"/>
        <v>38.06</v>
      </c>
      <c r="AB36" s="4">
        <f t="shared" si="0"/>
        <v>14</v>
      </c>
      <c r="AD36" s="49">
        <f t="shared" si="11"/>
        <v>38.06</v>
      </c>
    </row>
    <row r="37" spans="1:30" ht="21" customHeight="1" x14ac:dyDescent="0.15">
      <c r="A37" s="9">
        <f>名簿!F38</f>
        <v>33</v>
      </c>
      <c r="B37" s="9" t="str">
        <f>名簿!G38</f>
        <v>松本　愛徠</v>
      </c>
      <c r="C37" s="9" t="str">
        <f>名簿!H38</f>
        <v>マツモト　アイラ</v>
      </c>
      <c r="D37" s="10" t="str">
        <f>名簿!I38</f>
        <v>福島県</v>
      </c>
      <c r="E37" s="69">
        <v>7.4</v>
      </c>
      <c r="F37" s="69">
        <v>7.5</v>
      </c>
      <c r="G37" s="69">
        <v>7.5</v>
      </c>
      <c r="H37" s="69">
        <v>7.2</v>
      </c>
      <c r="I37" s="69">
        <f t="shared" si="9"/>
        <v>14.899999999999999</v>
      </c>
      <c r="J37" s="69">
        <v>9.5</v>
      </c>
      <c r="K37" s="69">
        <v>9.5</v>
      </c>
      <c r="L37" s="55">
        <f t="shared" si="2"/>
        <v>9.5</v>
      </c>
      <c r="M37" s="11">
        <v>1.5</v>
      </c>
      <c r="N37" s="51">
        <v>12.65</v>
      </c>
      <c r="O37" s="46">
        <f t="shared" si="3"/>
        <v>38.549999999999997</v>
      </c>
      <c r="P37" s="74">
        <v>0.5</v>
      </c>
      <c r="Q37" s="71">
        <v>0.5</v>
      </c>
      <c r="R37" s="71">
        <v>0.6</v>
      </c>
      <c r="S37" s="71">
        <v>0.5</v>
      </c>
      <c r="T37" s="71">
        <f t="shared" si="10"/>
        <v>1</v>
      </c>
      <c r="U37" s="71">
        <v>0.8</v>
      </c>
      <c r="V37" s="71">
        <v>0.8</v>
      </c>
      <c r="W37" s="56">
        <f t="shared" si="5"/>
        <v>0.8</v>
      </c>
      <c r="X37" s="12">
        <v>0.6</v>
      </c>
      <c r="Y37" s="53">
        <v>1.27</v>
      </c>
      <c r="Z37" s="47">
        <f t="shared" si="6"/>
        <v>3.67</v>
      </c>
      <c r="AA37" s="48">
        <f t="shared" si="7"/>
        <v>38.549999999999997</v>
      </c>
      <c r="AB37" s="4">
        <f t="shared" si="0"/>
        <v>9</v>
      </c>
      <c r="AD37" s="49">
        <f t="shared" si="11"/>
        <v>38.549999999999997</v>
      </c>
    </row>
    <row r="38" spans="1:30" ht="21" customHeight="1" x14ac:dyDescent="0.15">
      <c r="A38" s="9"/>
      <c r="B38" s="9"/>
      <c r="C38" s="9"/>
      <c r="D38" s="10"/>
      <c r="E38" s="69"/>
      <c r="F38" s="69"/>
      <c r="G38" s="69"/>
      <c r="H38" s="69"/>
      <c r="I38" s="69"/>
      <c r="J38" s="69"/>
      <c r="K38" s="69"/>
      <c r="L38" s="55"/>
      <c r="M38" s="11"/>
      <c r="N38" s="51"/>
      <c r="O38" s="46"/>
      <c r="P38" s="74"/>
      <c r="Q38" s="71"/>
      <c r="R38" s="71"/>
      <c r="S38" s="71"/>
      <c r="T38" s="71"/>
      <c r="U38" s="71"/>
      <c r="V38" s="71"/>
      <c r="W38" s="56"/>
      <c r="X38" s="12"/>
      <c r="Y38" s="53"/>
      <c r="Z38" s="47"/>
      <c r="AA38" s="48"/>
      <c r="AB38" s="4"/>
      <c r="AD38" s="49">
        <f t="shared" si="11"/>
        <v>0</v>
      </c>
    </row>
    <row r="39" spans="1:30" ht="21" customHeight="1" x14ac:dyDescent="0.15">
      <c r="A39" s="9"/>
      <c r="B39" s="9"/>
      <c r="C39" s="9"/>
      <c r="D39" s="10"/>
      <c r="E39" s="69"/>
      <c r="F39" s="69"/>
      <c r="G39" s="69"/>
      <c r="H39" s="69"/>
      <c r="I39" s="69"/>
      <c r="J39" s="69"/>
      <c r="K39" s="69"/>
      <c r="L39" s="55"/>
      <c r="M39" s="11"/>
      <c r="N39" s="51"/>
      <c r="O39" s="46"/>
      <c r="P39" s="74"/>
      <c r="Q39" s="71"/>
      <c r="R39" s="71"/>
      <c r="S39" s="71"/>
      <c r="T39" s="71"/>
      <c r="U39" s="71"/>
      <c r="V39" s="71"/>
      <c r="W39" s="56"/>
      <c r="X39" s="12"/>
      <c r="Y39" s="53"/>
      <c r="Z39" s="47"/>
      <c r="AA39" s="48"/>
      <c r="AB39" s="4"/>
      <c r="AD39" s="49">
        <f t="shared" si="11"/>
        <v>0</v>
      </c>
    </row>
    <row r="40" spans="1:30" ht="21" customHeight="1" x14ac:dyDescent="0.15">
      <c r="A40" s="9"/>
      <c r="B40" s="9"/>
      <c r="C40" s="9"/>
      <c r="D40" s="10"/>
      <c r="E40" s="69"/>
      <c r="F40" s="69"/>
      <c r="G40" s="69"/>
      <c r="H40" s="69"/>
      <c r="I40" s="69"/>
      <c r="J40" s="69"/>
      <c r="K40" s="69"/>
      <c r="L40" s="55"/>
      <c r="M40" s="11"/>
      <c r="N40" s="51"/>
      <c r="O40" s="46"/>
      <c r="P40" s="74"/>
      <c r="Q40" s="71"/>
      <c r="R40" s="71"/>
      <c r="S40" s="71"/>
      <c r="T40" s="71"/>
      <c r="U40" s="71"/>
      <c r="V40" s="71"/>
      <c r="W40" s="56"/>
      <c r="X40" s="12"/>
      <c r="Y40" s="53"/>
      <c r="Z40" s="47"/>
      <c r="AA40" s="48"/>
      <c r="AB40" s="4"/>
      <c r="AD40" s="49">
        <f t="shared" si="11"/>
        <v>0</v>
      </c>
    </row>
    <row r="41" spans="1:30" ht="21" customHeight="1" x14ac:dyDescent="0.15">
      <c r="A41" s="9"/>
      <c r="B41" s="9"/>
      <c r="C41" s="9"/>
      <c r="D41" s="10"/>
      <c r="E41" s="69"/>
      <c r="F41" s="69"/>
      <c r="G41" s="69"/>
      <c r="H41" s="69"/>
      <c r="I41" s="69"/>
      <c r="J41" s="69"/>
      <c r="K41" s="69"/>
      <c r="L41" s="55"/>
      <c r="M41" s="11"/>
      <c r="N41" s="51"/>
      <c r="O41" s="46"/>
      <c r="P41" s="74"/>
      <c r="Q41" s="71"/>
      <c r="R41" s="71"/>
      <c r="S41" s="71"/>
      <c r="T41" s="71"/>
      <c r="U41" s="71"/>
      <c r="V41" s="71"/>
      <c r="W41" s="56"/>
      <c r="X41" s="12"/>
      <c r="Y41" s="53"/>
      <c r="Z41" s="47"/>
      <c r="AA41" s="48"/>
      <c r="AB41" s="4"/>
      <c r="AD41" s="49">
        <f t="shared" si="11"/>
        <v>0</v>
      </c>
    </row>
    <row r="42" spans="1:30" ht="21" customHeight="1" x14ac:dyDescent="0.15">
      <c r="A42" s="9"/>
      <c r="B42" s="9"/>
      <c r="C42" s="9"/>
      <c r="D42" s="10"/>
      <c r="E42" s="69"/>
      <c r="F42" s="69"/>
      <c r="G42" s="69"/>
      <c r="H42" s="69"/>
      <c r="I42" s="69"/>
      <c r="J42" s="69"/>
      <c r="K42" s="69"/>
      <c r="L42" s="55"/>
      <c r="M42" s="11"/>
      <c r="N42" s="51"/>
      <c r="O42" s="46"/>
      <c r="P42" s="74"/>
      <c r="Q42" s="71"/>
      <c r="R42" s="71"/>
      <c r="S42" s="71"/>
      <c r="T42" s="71"/>
      <c r="U42" s="71"/>
      <c r="V42" s="71"/>
      <c r="W42" s="56"/>
      <c r="X42" s="12"/>
      <c r="Y42" s="53"/>
      <c r="Z42" s="47"/>
      <c r="AA42" s="48"/>
      <c r="AB42" s="4"/>
      <c r="AD42" s="49">
        <f t="shared" si="11"/>
        <v>0</v>
      </c>
    </row>
    <row r="43" spans="1:30" ht="21" customHeight="1" x14ac:dyDescent="0.15">
      <c r="A43" s="9"/>
      <c r="B43" s="9"/>
      <c r="C43" s="9"/>
      <c r="D43" s="10"/>
      <c r="E43" s="69"/>
      <c r="F43" s="69"/>
      <c r="G43" s="69"/>
      <c r="H43" s="69"/>
      <c r="I43" s="69"/>
      <c r="J43" s="69"/>
      <c r="K43" s="69"/>
      <c r="L43" s="55"/>
      <c r="M43" s="11"/>
      <c r="N43" s="51"/>
      <c r="O43" s="46"/>
      <c r="P43" s="74"/>
      <c r="Q43" s="71"/>
      <c r="R43" s="71"/>
      <c r="S43" s="71"/>
      <c r="T43" s="71"/>
      <c r="U43" s="71"/>
      <c r="V43" s="71"/>
      <c r="W43" s="56"/>
      <c r="X43" s="12"/>
      <c r="Y43" s="53"/>
      <c r="Z43" s="47"/>
      <c r="AA43" s="48"/>
      <c r="AB43" s="4"/>
      <c r="AD43" s="49">
        <f t="shared" si="11"/>
        <v>0</v>
      </c>
    </row>
    <row r="44" spans="1:30" ht="21" customHeight="1" x14ac:dyDescent="0.15">
      <c r="A44" s="9"/>
      <c r="B44" s="9"/>
      <c r="C44" s="9"/>
      <c r="D44" s="10"/>
      <c r="E44" s="69"/>
      <c r="F44" s="69"/>
      <c r="G44" s="69"/>
      <c r="H44" s="69"/>
      <c r="I44" s="69"/>
      <c r="J44" s="69"/>
      <c r="K44" s="69"/>
      <c r="L44" s="55"/>
      <c r="M44" s="11"/>
      <c r="N44" s="51"/>
      <c r="O44" s="46"/>
      <c r="P44" s="74"/>
      <c r="Q44" s="71"/>
      <c r="R44" s="71"/>
      <c r="S44" s="71"/>
      <c r="T44" s="71"/>
      <c r="U44" s="71"/>
      <c r="V44" s="71"/>
      <c r="W44" s="56"/>
      <c r="X44" s="12"/>
      <c r="Y44" s="53"/>
      <c r="Z44" s="47"/>
      <c r="AA44" s="48"/>
      <c r="AB44" s="4"/>
      <c r="AD44" s="49">
        <f t="shared" si="11"/>
        <v>0</v>
      </c>
    </row>
  </sheetData>
  <mergeCells count="2">
    <mergeCell ref="E3:O3"/>
    <mergeCell ref="P3:Z3"/>
  </mergeCells>
  <phoneticPr fontId="1"/>
  <conditionalFormatting sqref="O5:O44">
    <cfRule type="cellIs" dxfId="12" priority="2" operator="equal">
      <formula>$AA5</formula>
    </cfRule>
  </conditionalFormatting>
  <conditionalFormatting sqref="Z5:Z44">
    <cfRule type="cellIs" dxfId="11" priority="1" operator="equal">
      <formula>$AA5</formula>
    </cfRule>
  </conditionalFormatting>
  <conditionalFormatting sqref="AB5:AB44">
    <cfRule type="duplicateValues" dxfId="10" priority="5" stopIfTrue="1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3" orientation="landscape" verticalDpi="0" r:id="rId1"/>
  <headerFooter>
    <oddFooter>&amp;R&amp;14※決勝は上位10でリフレッシュスタート</oddFooter>
  </headerFooter>
  <rowBreaks count="1" manualBreakCount="1">
    <brk id="24" max="2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A9BD3-A10A-4BC4-B91E-41DE8F156D75}">
  <dimension ref="A1:AE45"/>
  <sheetViews>
    <sheetView zoomScaleNormal="100" workbookViewId="0">
      <pane xSplit="4" ySplit="4" topLeftCell="E5" activePane="bottomRight" state="frozen"/>
      <selection activeCell="Z44" sqref="Z44"/>
      <selection pane="topRight" activeCell="Z44" sqref="Z44"/>
      <selection pane="bottomLeft" activeCell="Z44" sqref="Z44"/>
      <selection pane="bottomRight" activeCell="Y9" sqref="Y9"/>
    </sheetView>
  </sheetViews>
  <sheetFormatPr defaultRowHeight="13.5" x14ac:dyDescent="0.15"/>
  <cols>
    <col min="1" max="1" width="4.7109375" style="6" customWidth="1"/>
    <col min="2" max="2" width="11.5703125" style="3" customWidth="1"/>
    <col min="3" max="3" width="12.7109375" style="3" customWidth="1"/>
    <col min="4" max="4" width="14.42578125" style="3" customWidth="1"/>
    <col min="5" max="8" width="4.7109375" style="3" customWidth="1"/>
    <col min="9" max="11" width="5.28515625" style="3" customWidth="1"/>
    <col min="12" max="13" width="4.7109375" style="3" customWidth="1"/>
    <col min="14" max="15" width="7" style="3" customWidth="1"/>
    <col min="16" max="19" width="4.7109375" style="3" customWidth="1"/>
    <col min="20" max="22" width="5.28515625" style="3" customWidth="1"/>
    <col min="23" max="24" width="4.7109375" style="3" customWidth="1"/>
    <col min="25" max="27" width="7" style="3" customWidth="1"/>
    <col min="28" max="28" width="4.7109375" style="3" customWidth="1"/>
    <col min="29" max="260" width="9.140625" style="3"/>
    <col min="261" max="261" width="4.7109375" style="3" customWidth="1"/>
    <col min="262" max="262" width="11.5703125" style="3" customWidth="1"/>
    <col min="263" max="263" width="12.7109375" style="3" customWidth="1"/>
    <col min="264" max="264" width="14.42578125" style="3" customWidth="1"/>
    <col min="265" max="268" width="4.7109375" style="3" customWidth="1"/>
    <col min="269" max="269" width="5.28515625" style="3" customWidth="1"/>
    <col min="270" max="271" width="4.7109375" style="3" customWidth="1"/>
    <col min="272" max="273" width="7" style="3" customWidth="1"/>
    <col min="274" max="277" width="4.7109375" style="3" customWidth="1"/>
    <col min="278" max="278" width="5.28515625" style="3" customWidth="1"/>
    <col min="279" max="280" width="4.7109375" style="3" customWidth="1"/>
    <col min="281" max="283" width="7" style="3" customWidth="1"/>
    <col min="284" max="284" width="4.7109375" style="3" customWidth="1"/>
    <col min="285" max="516" width="9.140625" style="3"/>
    <col min="517" max="517" width="4.7109375" style="3" customWidth="1"/>
    <col min="518" max="518" width="11.5703125" style="3" customWidth="1"/>
    <col min="519" max="519" width="12.7109375" style="3" customWidth="1"/>
    <col min="520" max="520" width="14.42578125" style="3" customWidth="1"/>
    <col min="521" max="524" width="4.7109375" style="3" customWidth="1"/>
    <col min="525" max="525" width="5.28515625" style="3" customWidth="1"/>
    <col min="526" max="527" width="4.7109375" style="3" customWidth="1"/>
    <col min="528" max="529" width="7" style="3" customWidth="1"/>
    <col min="530" max="533" width="4.7109375" style="3" customWidth="1"/>
    <col min="534" max="534" width="5.28515625" style="3" customWidth="1"/>
    <col min="535" max="536" width="4.7109375" style="3" customWidth="1"/>
    <col min="537" max="539" width="7" style="3" customWidth="1"/>
    <col min="540" max="540" width="4.7109375" style="3" customWidth="1"/>
    <col min="541" max="772" width="9.140625" style="3"/>
    <col min="773" max="773" width="4.7109375" style="3" customWidth="1"/>
    <col min="774" max="774" width="11.5703125" style="3" customWidth="1"/>
    <col min="775" max="775" width="12.7109375" style="3" customWidth="1"/>
    <col min="776" max="776" width="14.42578125" style="3" customWidth="1"/>
    <col min="777" max="780" width="4.7109375" style="3" customWidth="1"/>
    <col min="781" max="781" width="5.28515625" style="3" customWidth="1"/>
    <col min="782" max="783" width="4.7109375" style="3" customWidth="1"/>
    <col min="784" max="785" width="7" style="3" customWidth="1"/>
    <col min="786" max="789" width="4.7109375" style="3" customWidth="1"/>
    <col min="790" max="790" width="5.28515625" style="3" customWidth="1"/>
    <col min="791" max="792" width="4.7109375" style="3" customWidth="1"/>
    <col min="793" max="795" width="7" style="3" customWidth="1"/>
    <col min="796" max="796" width="4.7109375" style="3" customWidth="1"/>
    <col min="797" max="1028" width="9.140625" style="3"/>
    <col min="1029" max="1029" width="4.7109375" style="3" customWidth="1"/>
    <col min="1030" max="1030" width="11.5703125" style="3" customWidth="1"/>
    <col min="1031" max="1031" width="12.7109375" style="3" customWidth="1"/>
    <col min="1032" max="1032" width="14.42578125" style="3" customWidth="1"/>
    <col min="1033" max="1036" width="4.7109375" style="3" customWidth="1"/>
    <col min="1037" max="1037" width="5.28515625" style="3" customWidth="1"/>
    <col min="1038" max="1039" width="4.7109375" style="3" customWidth="1"/>
    <col min="1040" max="1041" width="7" style="3" customWidth="1"/>
    <col min="1042" max="1045" width="4.7109375" style="3" customWidth="1"/>
    <col min="1046" max="1046" width="5.28515625" style="3" customWidth="1"/>
    <col min="1047" max="1048" width="4.7109375" style="3" customWidth="1"/>
    <col min="1049" max="1051" width="7" style="3" customWidth="1"/>
    <col min="1052" max="1052" width="4.7109375" style="3" customWidth="1"/>
    <col min="1053" max="1284" width="9.140625" style="3"/>
    <col min="1285" max="1285" width="4.7109375" style="3" customWidth="1"/>
    <col min="1286" max="1286" width="11.5703125" style="3" customWidth="1"/>
    <col min="1287" max="1287" width="12.7109375" style="3" customWidth="1"/>
    <col min="1288" max="1288" width="14.42578125" style="3" customWidth="1"/>
    <col min="1289" max="1292" width="4.7109375" style="3" customWidth="1"/>
    <col min="1293" max="1293" width="5.28515625" style="3" customWidth="1"/>
    <col min="1294" max="1295" width="4.7109375" style="3" customWidth="1"/>
    <col min="1296" max="1297" width="7" style="3" customWidth="1"/>
    <col min="1298" max="1301" width="4.7109375" style="3" customWidth="1"/>
    <col min="1302" max="1302" width="5.28515625" style="3" customWidth="1"/>
    <col min="1303" max="1304" width="4.7109375" style="3" customWidth="1"/>
    <col min="1305" max="1307" width="7" style="3" customWidth="1"/>
    <col min="1308" max="1308" width="4.7109375" style="3" customWidth="1"/>
    <col min="1309" max="1540" width="9.140625" style="3"/>
    <col min="1541" max="1541" width="4.7109375" style="3" customWidth="1"/>
    <col min="1542" max="1542" width="11.5703125" style="3" customWidth="1"/>
    <col min="1543" max="1543" width="12.7109375" style="3" customWidth="1"/>
    <col min="1544" max="1544" width="14.42578125" style="3" customWidth="1"/>
    <col min="1545" max="1548" width="4.7109375" style="3" customWidth="1"/>
    <col min="1549" max="1549" width="5.28515625" style="3" customWidth="1"/>
    <col min="1550" max="1551" width="4.7109375" style="3" customWidth="1"/>
    <col min="1552" max="1553" width="7" style="3" customWidth="1"/>
    <col min="1554" max="1557" width="4.7109375" style="3" customWidth="1"/>
    <col min="1558" max="1558" width="5.28515625" style="3" customWidth="1"/>
    <col min="1559" max="1560" width="4.7109375" style="3" customWidth="1"/>
    <col min="1561" max="1563" width="7" style="3" customWidth="1"/>
    <col min="1564" max="1564" width="4.7109375" style="3" customWidth="1"/>
    <col min="1565" max="1796" width="9.140625" style="3"/>
    <col min="1797" max="1797" width="4.7109375" style="3" customWidth="1"/>
    <col min="1798" max="1798" width="11.5703125" style="3" customWidth="1"/>
    <col min="1799" max="1799" width="12.7109375" style="3" customWidth="1"/>
    <col min="1800" max="1800" width="14.42578125" style="3" customWidth="1"/>
    <col min="1801" max="1804" width="4.7109375" style="3" customWidth="1"/>
    <col min="1805" max="1805" width="5.28515625" style="3" customWidth="1"/>
    <col min="1806" max="1807" width="4.7109375" style="3" customWidth="1"/>
    <col min="1808" max="1809" width="7" style="3" customWidth="1"/>
    <col min="1810" max="1813" width="4.7109375" style="3" customWidth="1"/>
    <col min="1814" max="1814" width="5.28515625" style="3" customWidth="1"/>
    <col min="1815" max="1816" width="4.7109375" style="3" customWidth="1"/>
    <col min="1817" max="1819" width="7" style="3" customWidth="1"/>
    <col min="1820" max="1820" width="4.7109375" style="3" customWidth="1"/>
    <col min="1821" max="2052" width="9.140625" style="3"/>
    <col min="2053" max="2053" width="4.7109375" style="3" customWidth="1"/>
    <col min="2054" max="2054" width="11.5703125" style="3" customWidth="1"/>
    <col min="2055" max="2055" width="12.7109375" style="3" customWidth="1"/>
    <col min="2056" max="2056" width="14.42578125" style="3" customWidth="1"/>
    <col min="2057" max="2060" width="4.7109375" style="3" customWidth="1"/>
    <col min="2061" max="2061" width="5.28515625" style="3" customWidth="1"/>
    <col min="2062" max="2063" width="4.7109375" style="3" customWidth="1"/>
    <col min="2064" max="2065" width="7" style="3" customWidth="1"/>
    <col min="2066" max="2069" width="4.7109375" style="3" customWidth="1"/>
    <col min="2070" max="2070" width="5.28515625" style="3" customWidth="1"/>
    <col min="2071" max="2072" width="4.7109375" style="3" customWidth="1"/>
    <col min="2073" max="2075" width="7" style="3" customWidth="1"/>
    <col min="2076" max="2076" width="4.7109375" style="3" customWidth="1"/>
    <col min="2077" max="2308" width="9.140625" style="3"/>
    <col min="2309" max="2309" width="4.7109375" style="3" customWidth="1"/>
    <col min="2310" max="2310" width="11.5703125" style="3" customWidth="1"/>
    <col min="2311" max="2311" width="12.7109375" style="3" customWidth="1"/>
    <col min="2312" max="2312" width="14.42578125" style="3" customWidth="1"/>
    <col min="2313" max="2316" width="4.7109375" style="3" customWidth="1"/>
    <col min="2317" max="2317" width="5.28515625" style="3" customWidth="1"/>
    <col min="2318" max="2319" width="4.7109375" style="3" customWidth="1"/>
    <col min="2320" max="2321" width="7" style="3" customWidth="1"/>
    <col min="2322" max="2325" width="4.7109375" style="3" customWidth="1"/>
    <col min="2326" max="2326" width="5.28515625" style="3" customWidth="1"/>
    <col min="2327" max="2328" width="4.7109375" style="3" customWidth="1"/>
    <col min="2329" max="2331" width="7" style="3" customWidth="1"/>
    <col min="2332" max="2332" width="4.7109375" style="3" customWidth="1"/>
    <col min="2333" max="2564" width="9.140625" style="3"/>
    <col min="2565" max="2565" width="4.7109375" style="3" customWidth="1"/>
    <col min="2566" max="2566" width="11.5703125" style="3" customWidth="1"/>
    <col min="2567" max="2567" width="12.7109375" style="3" customWidth="1"/>
    <col min="2568" max="2568" width="14.42578125" style="3" customWidth="1"/>
    <col min="2569" max="2572" width="4.7109375" style="3" customWidth="1"/>
    <col min="2573" max="2573" width="5.28515625" style="3" customWidth="1"/>
    <col min="2574" max="2575" width="4.7109375" style="3" customWidth="1"/>
    <col min="2576" max="2577" width="7" style="3" customWidth="1"/>
    <col min="2578" max="2581" width="4.7109375" style="3" customWidth="1"/>
    <col min="2582" max="2582" width="5.28515625" style="3" customWidth="1"/>
    <col min="2583" max="2584" width="4.7109375" style="3" customWidth="1"/>
    <col min="2585" max="2587" width="7" style="3" customWidth="1"/>
    <col min="2588" max="2588" width="4.7109375" style="3" customWidth="1"/>
    <col min="2589" max="2820" width="9.140625" style="3"/>
    <col min="2821" max="2821" width="4.7109375" style="3" customWidth="1"/>
    <col min="2822" max="2822" width="11.5703125" style="3" customWidth="1"/>
    <col min="2823" max="2823" width="12.7109375" style="3" customWidth="1"/>
    <col min="2824" max="2824" width="14.42578125" style="3" customWidth="1"/>
    <col min="2825" max="2828" width="4.7109375" style="3" customWidth="1"/>
    <col min="2829" max="2829" width="5.28515625" style="3" customWidth="1"/>
    <col min="2830" max="2831" width="4.7109375" style="3" customWidth="1"/>
    <col min="2832" max="2833" width="7" style="3" customWidth="1"/>
    <col min="2834" max="2837" width="4.7109375" style="3" customWidth="1"/>
    <col min="2838" max="2838" width="5.28515625" style="3" customWidth="1"/>
    <col min="2839" max="2840" width="4.7109375" style="3" customWidth="1"/>
    <col min="2841" max="2843" width="7" style="3" customWidth="1"/>
    <col min="2844" max="2844" width="4.7109375" style="3" customWidth="1"/>
    <col min="2845" max="3076" width="9.140625" style="3"/>
    <col min="3077" max="3077" width="4.7109375" style="3" customWidth="1"/>
    <col min="3078" max="3078" width="11.5703125" style="3" customWidth="1"/>
    <col min="3079" max="3079" width="12.7109375" style="3" customWidth="1"/>
    <col min="3080" max="3080" width="14.42578125" style="3" customWidth="1"/>
    <col min="3081" max="3084" width="4.7109375" style="3" customWidth="1"/>
    <col min="3085" max="3085" width="5.28515625" style="3" customWidth="1"/>
    <col min="3086" max="3087" width="4.7109375" style="3" customWidth="1"/>
    <col min="3088" max="3089" width="7" style="3" customWidth="1"/>
    <col min="3090" max="3093" width="4.7109375" style="3" customWidth="1"/>
    <col min="3094" max="3094" width="5.28515625" style="3" customWidth="1"/>
    <col min="3095" max="3096" width="4.7109375" style="3" customWidth="1"/>
    <col min="3097" max="3099" width="7" style="3" customWidth="1"/>
    <col min="3100" max="3100" width="4.7109375" style="3" customWidth="1"/>
    <col min="3101" max="3332" width="9.140625" style="3"/>
    <col min="3333" max="3333" width="4.7109375" style="3" customWidth="1"/>
    <col min="3334" max="3334" width="11.5703125" style="3" customWidth="1"/>
    <col min="3335" max="3335" width="12.7109375" style="3" customWidth="1"/>
    <col min="3336" max="3336" width="14.42578125" style="3" customWidth="1"/>
    <col min="3337" max="3340" width="4.7109375" style="3" customWidth="1"/>
    <col min="3341" max="3341" width="5.28515625" style="3" customWidth="1"/>
    <col min="3342" max="3343" width="4.7109375" style="3" customWidth="1"/>
    <col min="3344" max="3345" width="7" style="3" customWidth="1"/>
    <col min="3346" max="3349" width="4.7109375" style="3" customWidth="1"/>
    <col min="3350" max="3350" width="5.28515625" style="3" customWidth="1"/>
    <col min="3351" max="3352" width="4.7109375" style="3" customWidth="1"/>
    <col min="3353" max="3355" width="7" style="3" customWidth="1"/>
    <col min="3356" max="3356" width="4.7109375" style="3" customWidth="1"/>
    <col min="3357" max="3588" width="9.140625" style="3"/>
    <col min="3589" max="3589" width="4.7109375" style="3" customWidth="1"/>
    <col min="3590" max="3590" width="11.5703125" style="3" customWidth="1"/>
    <col min="3591" max="3591" width="12.7109375" style="3" customWidth="1"/>
    <col min="3592" max="3592" width="14.42578125" style="3" customWidth="1"/>
    <col min="3593" max="3596" width="4.7109375" style="3" customWidth="1"/>
    <col min="3597" max="3597" width="5.28515625" style="3" customWidth="1"/>
    <col min="3598" max="3599" width="4.7109375" style="3" customWidth="1"/>
    <col min="3600" max="3601" width="7" style="3" customWidth="1"/>
    <col min="3602" max="3605" width="4.7109375" style="3" customWidth="1"/>
    <col min="3606" max="3606" width="5.28515625" style="3" customWidth="1"/>
    <col min="3607" max="3608" width="4.7109375" style="3" customWidth="1"/>
    <col min="3609" max="3611" width="7" style="3" customWidth="1"/>
    <col min="3612" max="3612" width="4.7109375" style="3" customWidth="1"/>
    <col min="3613" max="3844" width="9.140625" style="3"/>
    <col min="3845" max="3845" width="4.7109375" style="3" customWidth="1"/>
    <col min="3846" max="3846" width="11.5703125" style="3" customWidth="1"/>
    <col min="3847" max="3847" width="12.7109375" style="3" customWidth="1"/>
    <col min="3848" max="3848" width="14.42578125" style="3" customWidth="1"/>
    <col min="3849" max="3852" width="4.7109375" style="3" customWidth="1"/>
    <col min="3853" max="3853" width="5.28515625" style="3" customWidth="1"/>
    <col min="3854" max="3855" width="4.7109375" style="3" customWidth="1"/>
    <col min="3856" max="3857" width="7" style="3" customWidth="1"/>
    <col min="3858" max="3861" width="4.7109375" style="3" customWidth="1"/>
    <col min="3862" max="3862" width="5.28515625" style="3" customWidth="1"/>
    <col min="3863" max="3864" width="4.7109375" style="3" customWidth="1"/>
    <col min="3865" max="3867" width="7" style="3" customWidth="1"/>
    <col min="3868" max="3868" width="4.7109375" style="3" customWidth="1"/>
    <col min="3869" max="4100" width="9.140625" style="3"/>
    <col min="4101" max="4101" width="4.7109375" style="3" customWidth="1"/>
    <col min="4102" max="4102" width="11.5703125" style="3" customWidth="1"/>
    <col min="4103" max="4103" width="12.7109375" style="3" customWidth="1"/>
    <col min="4104" max="4104" width="14.42578125" style="3" customWidth="1"/>
    <col min="4105" max="4108" width="4.7109375" style="3" customWidth="1"/>
    <col min="4109" max="4109" width="5.28515625" style="3" customWidth="1"/>
    <col min="4110" max="4111" width="4.7109375" style="3" customWidth="1"/>
    <col min="4112" max="4113" width="7" style="3" customWidth="1"/>
    <col min="4114" max="4117" width="4.7109375" style="3" customWidth="1"/>
    <col min="4118" max="4118" width="5.28515625" style="3" customWidth="1"/>
    <col min="4119" max="4120" width="4.7109375" style="3" customWidth="1"/>
    <col min="4121" max="4123" width="7" style="3" customWidth="1"/>
    <col min="4124" max="4124" width="4.7109375" style="3" customWidth="1"/>
    <col min="4125" max="4356" width="9.140625" style="3"/>
    <col min="4357" max="4357" width="4.7109375" style="3" customWidth="1"/>
    <col min="4358" max="4358" width="11.5703125" style="3" customWidth="1"/>
    <col min="4359" max="4359" width="12.7109375" style="3" customWidth="1"/>
    <col min="4360" max="4360" width="14.42578125" style="3" customWidth="1"/>
    <col min="4361" max="4364" width="4.7109375" style="3" customWidth="1"/>
    <col min="4365" max="4365" width="5.28515625" style="3" customWidth="1"/>
    <col min="4366" max="4367" width="4.7109375" style="3" customWidth="1"/>
    <col min="4368" max="4369" width="7" style="3" customWidth="1"/>
    <col min="4370" max="4373" width="4.7109375" style="3" customWidth="1"/>
    <col min="4374" max="4374" width="5.28515625" style="3" customWidth="1"/>
    <col min="4375" max="4376" width="4.7109375" style="3" customWidth="1"/>
    <col min="4377" max="4379" width="7" style="3" customWidth="1"/>
    <col min="4380" max="4380" width="4.7109375" style="3" customWidth="1"/>
    <col min="4381" max="4612" width="9.140625" style="3"/>
    <col min="4613" max="4613" width="4.7109375" style="3" customWidth="1"/>
    <col min="4614" max="4614" width="11.5703125" style="3" customWidth="1"/>
    <col min="4615" max="4615" width="12.7109375" style="3" customWidth="1"/>
    <col min="4616" max="4616" width="14.42578125" style="3" customWidth="1"/>
    <col min="4617" max="4620" width="4.7109375" style="3" customWidth="1"/>
    <col min="4621" max="4621" width="5.28515625" style="3" customWidth="1"/>
    <col min="4622" max="4623" width="4.7109375" style="3" customWidth="1"/>
    <col min="4624" max="4625" width="7" style="3" customWidth="1"/>
    <col min="4626" max="4629" width="4.7109375" style="3" customWidth="1"/>
    <col min="4630" max="4630" width="5.28515625" style="3" customWidth="1"/>
    <col min="4631" max="4632" width="4.7109375" style="3" customWidth="1"/>
    <col min="4633" max="4635" width="7" style="3" customWidth="1"/>
    <col min="4636" max="4636" width="4.7109375" style="3" customWidth="1"/>
    <col min="4637" max="4868" width="9.140625" style="3"/>
    <col min="4869" max="4869" width="4.7109375" style="3" customWidth="1"/>
    <col min="4870" max="4870" width="11.5703125" style="3" customWidth="1"/>
    <col min="4871" max="4871" width="12.7109375" style="3" customWidth="1"/>
    <col min="4872" max="4872" width="14.42578125" style="3" customWidth="1"/>
    <col min="4873" max="4876" width="4.7109375" style="3" customWidth="1"/>
    <col min="4877" max="4877" width="5.28515625" style="3" customWidth="1"/>
    <col min="4878" max="4879" width="4.7109375" style="3" customWidth="1"/>
    <col min="4880" max="4881" width="7" style="3" customWidth="1"/>
    <col min="4882" max="4885" width="4.7109375" style="3" customWidth="1"/>
    <col min="4886" max="4886" width="5.28515625" style="3" customWidth="1"/>
    <col min="4887" max="4888" width="4.7109375" style="3" customWidth="1"/>
    <col min="4889" max="4891" width="7" style="3" customWidth="1"/>
    <col min="4892" max="4892" width="4.7109375" style="3" customWidth="1"/>
    <col min="4893" max="5124" width="9.140625" style="3"/>
    <col min="5125" max="5125" width="4.7109375" style="3" customWidth="1"/>
    <col min="5126" max="5126" width="11.5703125" style="3" customWidth="1"/>
    <col min="5127" max="5127" width="12.7109375" style="3" customWidth="1"/>
    <col min="5128" max="5128" width="14.42578125" style="3" customWidth="1"/>
    <col min="5129" max="5132" width="4.7109375" style="3" customWidth="1"/>
    <col min="5133" max="5133" width="5.28515625" style="3" customWidth="1"/>
    <col min="5134" max="5135" width="4.7109375" style="3" customWidth="1"/>
    <col min="5136" max="5137" width="7" style="3" customWidth="1"/>
    <col min="5138" max="5141" width="4.7109375" style="3" customWidth="1"/>
    <col min="5142" max="5142" width="5.28515625" style="3" customWidth="1"/>
    <col min="5143" max="5144" width="4.7109375" style="3" customWidth="1"/>
    <col min="5145" max="5147" width="7" style="3" customWidth="1"/>
    <col min="5148" max="5148" width="4.7109375" style="3" customWidth="1"/>
    <col min="5149" max="5380" width="9.140625" style="3"/>
    <col min="5381" max="5381" width="4.7109375" style="3" customWidth="1"/>
    <col min="5382" max="5382" width="11.5703125" style="3" customWidth="1"/>
    <col min="5383" max="5383" width="12.7109375" style="3" customWidth="1"/>
    <col min="5384" max="5384" width="14.42578125" style="3" customWidth="1"/>
    <col min="5385" max="5388" width="4.7109375" style="3" customWidth="1"/>
    <col min="5389" max="5389" width="5.28515625" style="3" customWidth="1"/>
    <col min="5390" max="5391" width="4.7109375" style="3" customWidth="1"/>
    <col min="5392" max="5393" width="7" style="3" customWidth="1"/>
    <col min="5394" max="5397" width="4.7109375" style="3" customWidth="1"/>
    <col min="5398" max="5398" width="5.28515625" style="3" customWidth="1"/>
    <col min="5399" max="5400" width="4.7109375" style="3" customWidth="1"/>
    <col min="5401" max="5403" width="7" style="3" customWidth="1"/>
    <col min="5404" max="5404" width="4.7109375" style="3" customWidth="1"/>
    <col min="5405" max="5636" width="9.140625" style="3"/>
    <col min="5637" max="5637" width="4.7109375" style="3" customWidth="1"/>
    <col min="5638" max="5638" width="11.5703125" style="3" customWidth="1"/>
    <col min="5639" max="5639" width="12.7109375" style="3" customWidth="1"/>
    <col min="5640" max="5640" width="14.42578125" style="3" customWidth="1"/>
    <col min="5641" max="5644" width="4.7109375" style="3" customWidth="1"/>
    <col min="5645" max="5645" width="5.28515625" style="3" customWidth="1"/>
    <col min="5646" max="5647" width="4.7109375" style="3" customWidth="1"/>
    <col min="5648" max="5649" width="7" style="3" customWidth="1"/>
    <col min="5650" max="5653" width="4.7109375" style="3" customWidth="1"/>
    <col min="5654" max="5654" width="5.28515625" style="3" customWidth="1"/>
    <col min="5655" max="5656" width="4.7109375" style="3" customWidth="1"/>
    <col min="5657" max="5659" width="7" style="3" customWidth="1"/>
    <col min="5660" max="5660" width="4.7109375" style="3" customWidth="1"/>
    <col min="5661" max="5892" width="9.140625" style="3"/>
    <col min="5893" max="5893" width="4.7109375" style="3" customWidth="1"/>
    <col min="5894" max="5894" width="11.5703125" style="3" customWidth="1"/>
    <col min="5895" max="5895" width="12.7109375" style="3" customWidth="1"/>
    <col min="5896" max="5896" width="14.42578125" style="3" customWidth="1"/>
    <col min="5897" max="5900" width="4.7109375" style="3" customWidth="1"/>
    <col min="5901" max="5901" width="5.28515625" style="3" customWidth="1"/>
    <col min="5902" max="5903" width="4.7109375" style="3" customWidth="1"/>
    <col min="5904" max="5905" width="7" style="3" customWidth="1"/>
    <col min="5906" max="5909" width="4.7109375" style="3" customWidth="1"/>
    <col min="5910" max="5910" width="5.28515625" style="3" customWidth="1"/>
    <col min="5911" max="5912" width="4.7109375" style="3" customWidth="1"/>
    <col min="5913" max="5915" width="7" style="3" customWidth="1"/>
    <col min="5916" max="5916" width="4.7109375" style="3" customWidth="1"/>
    <col min="5917" max="6148" width="9.140625" style="3"/>
    <col min="6149" max="6149" width="4.7109375" style="3" customWidth="1"/>
    <col min="6150" max="6150" width="11.5703125" style="3" customWidth="1"/>
    <col min="6151" max="6151" width="12.7109375" style="3" customWidth="1"/>
    <col min="6152" max="6152" width="14.42578125" style="3" customWidth="1"/>
    <col min="6153" max="6156" width="4.7109375" style="3" customWidth="1"/>
    <col min="6157" max="6157" width="5.28515625" style="3" customWidth="1"/>
    <col min="6158" max="6159" width="4.7109375" style="3" customWidth="1"/>
    <col min="6160" max="6161" width="7" style="3" customWidth="1"/>
    <col min="6162" max="6165" width="4.7109375" style="3" customWidth="1"/>
    <col min="6166" max="6166" width="5.28515625" style="3" customWidth="1"/>
    <col min="6167" max="6168" width="4.7109375" style="3" customWidth="1"/>
    <col min="6169" max="6171" width="7" style="3" customWidth="1"/>
    <col min="6172" max="6172" width="4.7109375" style="3" customWidth="1"/>
    <col min="6173" max="6404" width="9.140625" style="3"/>
    <col min="6405" max="6405" width="4.7109375" style="3" customWidth="1"/>
    <col min="6406" max="6406" width="11.5703125" style="3" customWidth="1"/>
    <col min="6407" max="6407" width="12.7109375" style="3" customWidth="1"/>
    <col min="6408" max="6408" width="14.42578125" style="3" customWidth="1"/>
    <col min="6409" max="6412" width="4.7109375" style="3" customWidth="1"/>
    <col min="6413" max="6413" width="5.28515625" style="3" customWidth="1"/>
    <col min="6414" max="6415" width="4.7109375" style="3" customWidth="1"/>
    <col min="6416" max="6417" width="7" style="3" customWidth="1"/>
    <col min="6418" max="6421" width="4.7109375" style="3" customWidth="1"/>
    <col min="6422" max="6422" width="5.28515625" style="3" customWidth="1"/>
    <col min="6423" max="6424" width="4.7109375" style="3" customWidth="1"/>
    <col min="6425" max="6427" width="7" style="3" customWidth="1"/>
    <col min="6428" max="6428" width="4.7109375" style="3" customWidth="1"/>
    <col min="6429" max="6660" width="9.140625" style="3"/>
    <col min="6661" max="6661" width="4.7109375" style="3" customWidth="1"/>
    <col min="6662" max="6662" width="11.5703125" style="3" customWidth="1"/>
    <col min="6663" max="6663" width="12.7109375" style="3" customWidth="1"/>
    <col min="6664" max="6664" width="14.42578125" style="3" customWidth="1"/>
    <col min="6665" max="6668" width="4.7109375" style="3" customWidth="1"/>
    <col min="6669" max="6669" width="5.28515625" style="3" customWidth="1"/>
    <col min="6670" max="6671" width="4.7109375" style="3" customWidth="1"/>
    <col min="6672" max="6673" width="7" style="3" customWidth="1"/>
    <col min="6674" max="6677" width="4.7109375" style="3" customWidth="1"/>
    <col min="6678" max="6678" width="5.28515625" style="3" customWidth="1"/>
    <col min="6679" max="6680" width="4.7109375" style="3" customWidth="1"/>
    <col min="6681" max="6683" width="7" style="3" customWidth="1"/>
    <col min="6684" max="6684" width="4.7109375" style="3" customWidth="1"/>
    <col min="6685" max="6916" width="9.140625" style="3"/>
    <col min="6917" max="6917" width="4.7109375" style="3" customWidth="1"/>
    <col min="6918" max="6918" width="11.5703125" style="3" customWidth="1"/>
    <col min="6919" max="6919" width="12.7109375" style="3" customWidth="1"/>
    <col min="6920" max="6920" width="14.42578125" style="3" customWidth="1"/>
    <col min="6921" max="6924" width="4.7109375" style="3" customWidth="1"/>
    <col min="6925" max="6925" width="5.28515625" style="3" customWidth="1"/>
    <col min="6926" max="6927" width="4.7109375" style="3" customWidth="1"/>
    <col min="6928" max="6929" width="7" style="3" customWidth="1"/>
    <col min="6930" max="6933" width="4.7109375" style="3" customWidth="1"/>
    <col min="6934" max="6934" width="5.28515625" style="3" customWidth="1"/>
    <col min="6935" max="6936" width="4.7109375" style="3" customWidth="1"/>
    <col min="6937" max="6939" width="7" style="3" customWidth="1"/>
    <col min="6940" max="6940" width="4.7109375" style="3" customWidth="1"/>
    <col min="6941" max="7172" width="9.140625" style="3"/>
    <col min="7173" max="7173" width="4.7109375" style="3" customWidth="1"/>
    <col min="7174" max="7174" width="11.5703125" style="3" customWidth="1"/>
    <col min="7175" max="7175" width="12.7109375" style="3" customWidth="1"/>
    <col min="7176" max="7176" width="14.42578125" style="3" customWidth="1"/>
    <col min="7177" max="7180" width="4.7109375" style="3" customWidth="1"/>
    <col min="7181" max="7181" width="5.28515625" style="3" customWidth="1"/>
    <col min="7182" max="7183" width="4.7109375" style="3" customWidth="1"/>
    <col min="7184" max="7185" width="7" style="3" customWidth="1"/>
    <col min="7186" max="7189" width="4.7109375" style="3" customWidth="1"/>
    <col min="7190" max="7190" width="5.28515625" style="3" customWidth="1"/>
    <col min="7191" max="7192" width="4.7109375" style="3" customWidth="1"/>
    <col min="7193" max="7195" width="7" style="3" customWidth="1"/>
    <col min="7196" max="7196" width="4.7109375" style="3" customWidth="1"/>
    <col min="7197" max="7428" width="9.140625" style="3"/>
    <col min="7429" max="7429" width="4.7109375" style="3" customWidth="1"/>
    <col min="7430" max="7430" width="11.5703125" style="3" customWidth="1"/>
    <col min="7431" max="7431" width="12.7109375" style="3" customWidth="1"/>
    <col min="7432" max="7432" width="14.42578125" style="3" customWidth="1"/>
    <col min="7433" max="7436" width="4.7109375" style="3" customWidth="1"/>
    <col min="7437" max="7437" width="5.28515625" style="3" customWidth="1"/>
    <col min="7438" max="7439" width="4.7109375" style="3" customWidth="1"/>
    <col min="7440" max="7441" width="7" style="3" customWidth="1"/>
    <col min="7442" max="7445" width="4.7109375" style="3" customWidth="1"/>
    <col min="7446" max="7446" width="5.28515625" style="3" customWidth="1"/>
    <col min="7447" max="7448" width="4.7109375" style="3" customWidth="1"/>
    <col min="7449" max="7451" width="7" style="3" customWidth="1"/>
    <col min="7452" max="7452" width="4.7109375" style="3" customWidth="1"/>
    <col min="7453" max="7684" width="9.140625" style="3"/>
    <col min="7685" max="7685" width="4.7109375" style="3" customWidth="1"/>
    <col min="7686" max="7686" width="11.5703125" style="3" customWidth="1"/>
    <col min="7687" max="7687" width="12.7109375" style="3" customWidth="1"/>
    <col min="7688" max="7688" width="14.42578125" style="3" customWidth="1"/>
    <col min="7689" max="7692" width="4.7109375" style="3" customWidth="1"/>
    <col min="7693" max="7693" width="5.28515625" style="3" customWidth="1"/>
    <col min="7694" max="7695" width="4.7109375" style="3" customWidth="1"/>
    <col min="7696" max="7697" width="7" style="3" customWidth="1"/>
    <col min="7698" max="7701" width="4.7109375" style="3" customWidth="1"/>
    <col min="7702" max="7702" width="5.28515625" style="3" customWidth="1"/>
    <col min="7703" max="7704" width="4.7109375" style="3" customWidth="1"/>
    <col min="7705" max="7707" width="7" style="3" customWidth="1"/>
    <col min="7708" max="7708" width="4.7109375" style="3" customWidth="1"/>
    <col min="7709" max="7940" width="9.140625" style="3"/>
    <col min="7941" max="7941" width="4.7109375" style="3" customWidth="1"/>
    <col min="7942" max="7942" width="11.5703125" style="3" customWidth="1"/>
    <col min="7943" max="7943" width="12.7109375" style="3" customWidth="1"/>
    <col min="7944" max="7944" width="14.42578125" style="3" customWidth="1"/>
    <col min="7945" max="7948" width="4.7109375" style="3" customWidth="1"/>
    <col min="7949" max="7949" width="5.28515625" style="3" customWidth="1"/>
    <col min="7950" max="7951" width="4.7109375" style="3" customWidth="1"/>
    <col min="7952" max="7953" width="7" style="3" customWidth="1"/>
    <col min="7954" max="7957" width="4.7109375" style="3" customWidth="1"/>
    <col min="7958" max="7958" width="5.28515625" style="3" customWidth="1"/>
    <col min="7959" max="7960" width="4.7109375" style="3" customWidth="1"/>
    <col min="7961" max="7963" width="7" style="3" customWidth="1"/>
    <col min="7964" max="7964" width="4.7109375" style="3" customWidth="1"/>
    <col min="7965" max="8196" width="9.140625" style="3"/>
    <col min="8197" max="8197" width="4.7109375" style="3" customWidth="1"/>
    <col min="8198" max="8198" width="11.5703125" style="3" customWidth="1"/>
    <col min="8199" max="8199" width="12.7109375" style="3" customWidth="1"/>
    <col min="8200" max="8200" width="14.42578125" style="3" customWidth="1"/>
    <col min="8201" max="8204" width="4.7109375" style="3" customWidth="1"/>
    <col min="8205" max="8205" width="5.28515625" style="3" customWidth="1"/>
    <col min="8206" max="8207" width="4.7109375" style="3" customWidth="1"/>
    <col min="8208" max="8209" width="7" style="3" customWidth="1"/>
    <col min="8210" max="8213" width="4.7109375" style="3" customWidth="1"/>
    <col min="8214" max="8214" width="5.28515625" style="3" customWidth="1"/>
    <col min="8215" max="8216" width="4.7109375" style="3" customWidth="1"/>
    <col min="8217" max="8219" width="7" style="3" customWidth="1"/>
    <col min="8220" max="8220" width="4.7109375" style="3" customWidth="1"/>
    <col min="8221" max="8452" width="9.140625" style="3"/>
    <col min="8453" max="8453" width="4.7109375" style="3" customWidth="1"/>
    <col min="8454" max="8454" width="11.5703125" style="3" customWidth="1"/>
    <col min="8455" max="8455" width="12.7109375" style="3" customWidth="1"/>
    <col min="8456" max="8456" width="14.42578125" style="3" customWidth="1"/>
    <col min="8457" max="8460" width="4.7109375" style="3" customWidth="1"/>
    <col min="8461" max="8461" width="5.28515625" style="3" customWidth="1"/>
    <col min="8462" max="8463" width="4.7109375" style="3" customWidth="1"/>
    <col min="8464" max="8465" width="7" style="3" customWidth="1"/>
    <col min="8466" max="8469" width="4.7109375" style="3" customWidth="1"/>
    <col min="8470" max="8470" width="5.28515625" style="3" customWidth="1"/>
    <col min="8471" max="8472" width="4.7109375" style="3" customWidth="1"/>
    <col min="8473" max="8475" width="7" style="3" customWidth="1"/>
    <col min="8476" max="8476" width="4.7109375" style="3" customWidth="1"/>
    <col min="8477" max="8708" width="9.140625" style="3"/>
    <col min="8709" max="8709" width="4.7109375" style="3" customWidth="1"/>
    <col min="8710" max="8710" width="11.5703125" style="3" customWidth="1"/>
    <col min="8711" max="8711" width="12.7109375" style="3" customWidth="1"/>
    <col min="8712" max="8712" width="14.42578125" style="3" customWidth="1"/>
    <col min="8713" max="8716" width="4.7109375" style="3" customWidth="1"/>
    <col min="8717" max="8717" width="5.28515625" style="3" customWidth="1"/>
    <col min="8718" max="8719" width="4.7109375" style="3" customWidth="1"/>
    <col min="8720" max="8721" width="7" style="3" customWidth="1"/>
    <col min="8722" max="8725" width="4.7109375" style="3" customWidth="1"/>
    <col min="8726" max="8726" width="5.28515625" style="3" customWidth="1"/>
    <col min="8727" max="8728" width="4.7109375" style="3" customWidth="1"/>
    <col min="8729" max="8731" width="7" style="3" customWidth="1"/>
    <col min="8732" max="8732" width="4.7109375" style="3" customWidth="1"/>
    <col min="8733" max="8964" width="9.140625" style="3"/>
    <col min="8965" max="8965" width="4.7109375" style="3" customWidth="1"/>
    <col min="8966" max="8966" width="11.5703125" style="3" customWidth="1"/>
    <col min="8967" max="8967" width="12.7109375" style="3" customWidth="1"/>
    <col min="8968" max="8968" width="14.42578125" style="3" customWidth="1"/>
    <col min="8969" max="8972" width="4.7109375" style="3" customWidth="1"/>
    <col min="8973" max="8973" width="5.28515625" style="3" customWidth="1"/>
    <col min="8974" max="8975" width="4.7109375" style="3" customWidth="1"/>
    <col min="8976" max="8977" width="7" style="3" customWidth="1"/>
    <col min="8978" max="8981" width="4.7109375" style="3" customWidth="1"/>
    <col min="8982" max="8982" width="5.28515625" style="3" customWidth="1"/>
    <col min="8983" max="8984" width="4.7109375" style="3" customWidth="1"/>
    <col min="8985" max="8987" width="7" style="3" customWidth="1"/>
    <col min="8988" max="8988" width="4.7109375" style="3" customWidth="1"/>
    <col min="8989" max="9220" width="9.140625" style="3"/>
    <col min="9221" max="9221" width="4.7109375" style="3" customWidth="1"/>
    <col min="9222" max="9222" width="11.5703125" style="3" customWidth="1"/>
    <col min="9223" max="9223" width="12.7109375" style="3" customWidth="1"/>
    <col min="9224" max="9224" width="14.42578125" style="3" customWidth="1"/>
    <col min="9225" max="9228" width="4.7109375" style="3" customWidth="1"/>
    <col min="9229" max="9229" width="5.28515625" style="3" customWidth="1"/>
    <col min="9230" max="9231" width="4.7109375" style="3" customWidth="1"/>
    <col min="9232" max="9233" width="7" style="3" customWidth="1"/>
    <col min="9234" max="9237" width="4.7109375" style="3" customWidth="1"/>
    <col min="9238" max="9238" width="5.28515625" style="3" customWidth="1"/>
    <col min="9239" max="9240" width="4.7109375" style="3" customWidth="1"/>
    <col min="9241" max="9243" width="7" style="3" customWidth="1"/>
    <col min="9244" max="9244" width="4.7109375" style="3" customWidth="1"/>
    <col min="9245" max="9476" width="9.140625" style="3"/>
    <col min="9477" max="9477" width="4.7109375" style="3" customWidth="1"/>
    <col min="9478" max="9478" width="11.5703125" style="3" customWidth="1"/>
    <col min="9479" max="9479" width="12.7109375" style="3" customWidth="1"/>
    <col min="9480" max="9480" width="14.42578125" style="3" customWidth="1"/>
    <col min="9481" max="9484" width="4.7109375" style="3" customWidth="1"/>
    <col min="9485" max="9485" width="5.28515625" style="3" customWidth="1"/>
    <col min="9486" max="9487" width="4.7109375" style="3" customWidth="1"/>
    <col min="9488" max="9489" width="7" style="3" customWidth="1"/>
    <col min="9490" max="9493" width="4.7109375" style="3" customWidth="1"/>
    <col min="9494" max="9494" width="5.28515625" style="3" customWidth="1"/>
    <col min="9495" max="9496" width="4.7109375" style="3" customWidth="1"/>
    <col min="9497" max="9499" width="7" style="3" customWidth="1"/>
    <col min="9500" max="9500" width="4.7109375" style="3" customWidth="1"/>
    <col min="9501" max="9732" width="9.140625" style="3"/>
    <col min="9733" max="9733" width="4.7109375" style="3" customWidth="1"/>
    <col min="9734" max="9734" width="11.5703125" style="3" customWidth="1"/>
    <col min="9735" max="9735" width="12.7109375" style="3" customWidth="1"/>
    <col min="9736" max="9736" width="14.42578125" style="3" customWidth="1"/>
    <col min="9737" max="9740" width="4.7109375" style="3" customWidth="1"/>
    <col min="9741" max="9741" width="5.28515625" style="3" customWidth="1"/>
    <col min="9742" max="9743" width="4.7109375" style="3" customWidth="1"/>
    <col min="9744" max="9745" width="7" style="3" customWidth="1"/>
    <col min="9746" max="9749" width="4.7109375" style="3" customWidth="1"/>
    <col min="9750" max="9750" width="5.28515625" style="3" customWidth="1"/>
    <col min="9751" max="9752" width="4.7109375" style="3" customWidth="1"/>
    <col min="9753" max="9755" width="7" style="3" customWidth="1"/>
    <col min="9756" max="9756" width="4.7109375" style="3" customWidth="1"/>
    <col min="9757" max="9988" width="9.140625" style="3"/>
    <col min="9989" max="9989" width="4.7109375" style="3" customWidth="1"/>
    <col min="9990" max="9990" width="11.5703125" style="3" customWidth="1"/>
    <col min="9991" max="9991" width="12.7109375" style="3" customWidth="1"/>
    <col min="9992" max="9992" width="14.42578125" style="3" customWidth="1"/>
    <col min="9993" max="9996" width="4.7109375" style="3" customWidth="1"/>
    <col min="9997" max="9997" width="5.28515625" style="3" customWidth="1"/>
    <col min="9998" max="9999" width="4.7109375" style="3" customWidth="1"/>
    <col min="10000" max="10001" width="7" style="3" customWidth="1"/>
    <col min="10002" max="10005" width="4.7109375" style="3" customWidth="1"/>
    <col min="10006" max="10006" width="5.28515625" style="3" customWidth="1"/>
    <col min="10007" max="10008" width="4.7109375" style="3" customWidth="1"/>
    <col min="10009" max="10011" width="7" style="3" customWidth="1"/>
    <col min="10012" max="10012" width="4.7109375" style="3" customWidth="1"/>
    <col min="10013" max="10244" width="9.140625" style="3"/>
    <col min="10245" max="10245" width="4.7109375" style="3" customWidth="1"/>
    <col min="10246" max="10246" width="11.5703125" style="3" customWidth="1"/>
    <col min="10247" max="10247" width="12.7109375" style="3" customWidth="1"/>
    <col min="10248" max="10248" width="14.42578125" style="3" customWidth="1"/>
    <col min="10249" max="10252" width="4.7109375" style="3" customWidth="1"/>
    <col min="10253" max="10253" width="5.28515625" style="3" customWidth="1"/>
    <col min="10254" max="10255" width="4.7109375" style="3" customWidth="1"/>
    <col min="10256" max="10257" width="7" style="3" customWidth="1"/>
    <col min="10258" max="10261" width="4.7109375" style="3" customWidth="1"/>
    <col min="10262" max="10262" width="5.28515625" style="3" customWidth="1"/>
    <col min="10263" max="10264" width="4.7109375" style="3" customWidth="1"/>
    <col min="10265" max="10267" width="7" style="3" customWidth="1"/>
    <col min="10268" max="10268" width="4.7109375" style="3" customWidth="1"/>
    <col min="10269" max="10500" width="9.140625" style="3"/>
    <col min="10501" max="10501" width="4.7109375" style="3" customWidth="1"/>
    <col min="10502" max="10502" width="11.5703125" style="3" customWidth="1"/>
    <col min="10503" max="10503" width="12.7109375" style="3" customWidth="1"/>
    <col min="10504" max="10504" width="14.42578125" style="3" customWidth="1"/>
    <col min="10505" max="10508" width="4.7109375" style="3" customWidth="1"/>
    <col min="10509" max="10509" width="5.28515625" style="3" customWidth="1"/>
    <col min="10510" max="10511" width="4.7109375" style="3" customWidth="1"/>
    <col min="10512" max="10513" width="7" style="3" customWidth="1"/>
    <col min="10514" max="10517" width="4.7109375" style="3" customWidth="1"/>
    <col min="10518" max="10518" width="5.28515625" style="3" customWidth="1"/>
    <col min="10519" max="10520" width="4.7109375" style="3" customWidth="1"/>
    <col min="10521" max="10523" width="7" style="3" customWidth="1"/>
    <col min="10524" max="10524" width="4.7109375" style="3" customWidth="1"/>
    <col min="10525" max="10756" width="9.140625" style="3"/>
    <col min="10757" max="10757" width="4.7109375" style="3" customWidth="1"/>
    <col min="10758" max="10758" width="11.5703125" style="3" customWidth="1"/>
    <col min="10759" max="10759" width="12.7109375" style="3" customWidth="1"/>
    <col min="10760" max="10760" width="14.42578125" style="3" customWidth="1"/>
    <col min="10761" max="10764" width="4.7109375" style="3" customWidth="1"/>
    <col min="10765" max="10765" width="5.28515625" style="3" customWidth="1"/>
    <col min="10766" max="10767" width="4.7109375" style="3" customWidth="1"/>
    <col min="10768" max="10769" width="7" style="3" customWidth="1"/>
    <col min="10770" max="10773" width="4.7109375" style="3" customWidth="1"/>
    <col min="10774" max="10774" width="5.28515625" style="3" customWidth="1"/>
    <col min="10775" max="10776" width="4.7109375" style="3" customWidth="1"/>
    <col min="10777" max="10779" width="7" style="3" customWidth="1"/>
    <col min="10780" max="10780" width="4.7109375" style="3" customWidth="1"/>
    <col min="10781" max="11012" width="9.140625" style="3"/>
    <col min="11013" max="11013" width="4.7109375" style="3" customWidth="1"/>
    <col min="11014" max="11014" width="11.5703125" style="3" customWidth="1"/>
    <col min="11015" max="11015" width="12.7109375" style="3" customWidth="1"/>
    <col min="11016" max="11016" width="14.42578125" style="3" customWidth="1"/>
    <col min="11017" max="11020" width="4.7109375" style="3" customWidth="1"/>
    <col min="11021" max="11021" width="5.28515625" style="3" customWidth="1"/>
    <col min="11022" max="11023" width="4.7109375" style="3" customWidth="1"/>
    <col min="11024" max="11025" width="7" style="3" customWidth="1"/>
    <col min="11026" max="11029" width="4.7109375" style="3" customWidth="1"/>
    <col min="11030" max="11030" width="5.28515625" style="3" customWidth="1"/>
    <col min="11031" max="11032" width="4.7109375" style="3" customWidth="1"/>
    <col min="11033" max="11035" width="7" style="3" customWidth="1"/>
    <col min="11036" max="11036" width="4.7109375" style="3" customWidth="1"/>
    <col min="11037" max="11268" width="9.140625" style="3"/>
    <col min="11269" max="11269" width="4.7109375" style="3" customWidth="1"/>
    <col min="11270" max="11270" width="11.5703125" style="3" customWidth="1"/>
    <col min="11271" max="11271" width="12.7109375" style="3" customWidth="1"/>
    <col min="11272" max="11272" width="14.42578125" style="3" customWidth="1"/>
    <col min="11273" max="11276" width="4.7109375" style="3" customWidth="1"/>
    <col min="11277" max="11277" width="5.28515625" style="3" customWidth="1"/>
    <col min="11278" max="11279" width="4.7109375" style="3" customWidth="1"/>
    <col min="11280" max="11281" width="7" style="3" customWidth="1"/>
    <col min="11282" max="11285" width="4.7109375" style="3" customWidth="1"/>
    <col min="11286" max="11286" width="5.28515625" style="3" customWidth="1"/>
    <col min="11287" max="11288" width="4.7109375" style="3" customWidth="1"/>
    <col min="11289" max="11291" width="7" style="3" customWidth="1"/>
    <col min="11292" max="11292" width="4.7109375" style="3" customWidth="1"/>
    <col min="11293" max="11524" width="9.140625" style="3"/>
    <col min="11525" max="11525" width="4.7109375" style="3" customWidth="1"/>
    <col min="11526" max="11526" width="11.5703125" style="3" customWidth="1"/>
    <col min="11527" max="11527" width="12.7109375" style="3" customWidth="1"/>
    <col min="11528" max="11528" width="14.42578125" style="3" customWidth="1"/>
    <col min="11529" max="11532" width="4.7109375" style="3" customWidth="1"/>
    <col min="11533" max="11533" width="5.28515625" style="3" customWidth="1"/>
    <col min="11534" max="11535" width="4.7109375" style="3" customWidth="1"/>
    <col min="11536" max="11537" width="7" style="3" customWidth="1"/>
    <col min="11538" max="11541" width="4.7109375" style="3" customWidth="1"/>
    <col min="11542" max="11542" width="5.28515625" style="3" customWidth="1"/>
    <col min="11543" max="11544" width="4.7109375" style="3" customWidth="1"/>
    <col min="11545" max="11547" width="7" style="3" customWidth="1"/>
    <col min="11548" max="11548" width="4.7109375" style="3" customWidth="1"/>
    <col min="11549" max="11780" width="9.140625" style="3"/>
    <col min="11781" max="11781" width="4.7109375" style="3" customWidth="1"/>
    <col min="11782" max="11782" width="11.5703125" style="3" customWidth="1"/>
    <col min="11783" max="11783" width="12.7109375" style="3" customWidth="1"/>
    <col min="11784" max="11784" width="14.42578125" style="3" customWidth="1"/>
    <col min="11785" max="11788" width="4.7109375" style="3" customWidth="1"/>
    <col min="11789" max="11789" width="5.28515625" style="3" customWidth="1"/>
    <col min="11790" max="11791" width="4.7109375" style="3" customWidth="1"/>
    <col min="11792" max="11793" width="7" style="3" customWidth="1"/>
    <col min="11794" max="11797" width="4.7109375" style="3" customWidth="1"/>
    <col min="11798" max="11798" width="5.28515625" style="3" customWidth="1"/>
    <col min="11799" max="11800" width="4.7109375" style="3" customWidth="1"/>
    <col min="11801" max="11803" width="7" style="3" customWidth="1"/>
    <col min="11804" max="11804" width="4.7109375" style="3" customWidth="1"/>
    <col min="11805" max="12036" width="9.140625" style="3"/>
    <col min="12037" max="12037" width="4.7109375" style="3" customWidth="1"/>
    <col min="12038" max="12038" width="11.5703125" style="3" customWidth="1"/>
    <col min="12039" max="12039" width="12.7109375" style="3" customWidth="1"/>
    <col min="12040" max="12040" width="14.42578125" style="3" customWidth="1"/>
    <col min="12041" max="12044" width="4.7109375" style="3" customWidth="1"/>
    <col min="12045" max="12045" width="5.28515625" style="3" customWidth="1"/>
    <col min="12046" max="12047" width="4.7109375" style="3" customWidth="1"/>
    <col min="12048" max="12049" width="7" style="3" customWidth="1"/>
    <col min="12050" max="12053" width="4.7109375" style="3" customWidth="1"/>
    <col min="12054" max="12054" width="5.28515625" style="3" customWidth="1"/>
    <col min="12055" max="12056" width="4.7109375" style="3" customWidth="1"/>
    <col min="12057" max="12059" width="7" style="3" customWidth="1"/>
    <col min="12060" max="12060" width="4.7109375" style="3" customWidth="1"/>
    <col min="12061" max="12292" width="9.140625" style="3"/>
    <col min="12293" max="12293" width="4.7109375" style="3" customWidth="1"/>
    <col min="12294" max="12294" width="11.5703125" style="3" customWidth="1"/>
    <col min="12295" max="12295" width="12.7109375" style="3" customWidth="1"/>
    <col min="12296" max="12296" width="14.42578125" style="3" customWidth="1"/>
    <col min="12297" max="12300" width="4.7109375" style="3" customWidth="1"/>
    <col min="12301" max="12301" width="5.28515625" style="3" customWidth="1"/>
    <col min="12302" max="12303" width="4.7109375" style="3" customWidth="1"/>
    <col min="12304" max="12305" width="7" style="3" customWidth="1"/>
    <col min="12306" max="12309" width="4.7109375" style="3" customWidth="1"/>
    <col min="12310" max="12310" width="5.28515625" style="3" customWidth="1"/>
    <col min="12311" max="12312" width="4.7109375" style="3" customWidth="1"/>
    <col min="12313" max="12315" width="7" style="3" customWidth="1"/>
    <col min="12316" max="12316" width="4.7109375" style="3" customWidth="1"/>
    <col min="12317" max="12548" width="9.140625" style="3"/>
    <col min="12549" max="12549" width="4.7109375" style="3" customWidth="1"/>
    <col min="12550" max="12550" width="11.5703125" style="3" customWidth="1"/>
    <col min="12551" max="12551" width="12.7109375" style="3" customWidth="1"/>
    <col min="12552" max="12552" width="14.42578125" style="3" customWidth="1"/>
    <col min="12553" max="12556" width="4.7109375" style="3" customWidth="1"/>
    <col min="12557" max="12557" width="5.28515625" style="3" customWidth="1"/>
    <col min="12558" max="12559" width="4.7109375" style="3" customWidth="1"/>
    <col min="12560" max="12561" width="7" style="3" customWidth="1"/>
    <col min="12562" max="12565" width="4.7109375" style="3" customWidth="1"/>
    <col min="12566" max="12566" width="5.28515625" style="3" customWidth="1"/>
    <col min="12567" max="12568" width="4.7109375" style="3" customWidth="1"/>
    <col min="12569" max="12571" width="7" style="3" customWidth="1"/>
    <col min="12572" max="12572" width="4.7109375" style="3" customWidth="1"/>
    <col min="12573" max="12804" width="9.140625" style="3"/>
    <col min="12805" max="12805" width="4.7109375" style="3" customWidth="1"/>
    <col min="12806" max="12806" width="11.5703125" style="3" customWidth="1"/>
    <col min="12807" max="12807" width="12.7109375" style="3" customWidth="1"/>
    <col min="12808" max="12808" width="14.42578125" style="3" customWidth="1"/>
    <col min="12809" max="12812" width="4.7109375" style="3" customWidth="1"/>
    <col min="12813" max="12813" width="5.28515625" style="3" customWidth="1"/>
    <col min="12814" max="12815" width="4.7109375" style="3" customWidth="1"/>
    <col min="12816" max="12817" width="7" style="3" customWidth="1"/>
    <col min="12818" max="12821" width="4.7109375" style="3" customWidth="1"/>
    <col min="12822" max="12822" width="5.28515625" style="3" customWidth="1"/>
    <col min="12823" max="12824" width="4.7109375" style="3" customWidth="1"/>
    <col min="12825" max="12827" width="7" style="3" customWidth="1"/>
    <col min="12828" max="12828" width="4.7109375" style="3" customWidth="1"/>
    <col min="12829" max="13060" width="9.140625" style="3"/>
    <col min="13061" max="13061" width="4.7109375" style="3" customWidth="1"/>
    <col min="13062" max="13062" width="11.5703125" style="3" customWidth="1"/>
    <col min="13063" max="13063" width="12.7109375" style="3" customWidth="1"/>
    <col min="13064" max="13064" width="14.42578125" style="3" customWidth="1"/>
    <col min="13065" max="13068" width="4.7109375" style="3" customWidth="1"/>
    <col min="13069" max="13069" width="5.28515625" style="3" customWidth="1"/>
    <col min="13070" max="13071" width="4.7109375" style="3" customWidth="1"/>
    <col min="13072" max="13073" width="7" style="3" customWidth="1"/>
    <col min="13074" max="13077" width="4.7109375" style="3" customWidth="1"/>
    <col min="13078" max="13078" width="5.28515625" style="3" customWidth="1"/>
    <col min="13079" max="13080" width="4.7109375" style="3" customWidth="1"/>
    <col min="13081" max="13083" width="7" style="3" customWidth="1"/>
    <col min="13084" max="13084" width="4.7109375" style="3" customWidth="1"/>
    <col min="13085" max="13316" width="9.140625" style="3"/>
    <col min="13317" max="13317" width="4.7109375" style="3" customWidth="1"/>
    <col min="13318" max="13318" width="11.5703125" style="3" customWidth="1"/>
    <col min="13319" max="13319" width="12.7109375" style="3" customWidth="1"/>
    <col min="13320" max="13320" width="14.42578125" style="3" customWidth="1"/>
    <col min="13321" max="13324" width="4.7109375" style="3" customWidth="1"/>
    <col min="13325" max="13325" width="5.28515625" style="3" customWidth="1"/>
    <col min="13326" max="13327" width="4.7109375" style="3" customWidth="1"/>
    <col min="13328" max="13329" width="7" style="3" customWidth="1"/>
    <col min="13330" max="13333" width="4.7109375" style="3" customWidth="1"/>
    <col min="13334" max="13334" width="5.28515625" style="3" customWidth="1"/>
    <col min="13335" max="13336" width="4.7109375" style="3" customWidth="1"/>
    <col min="13337" max="13339" width="7" style="3" customWidth="1"/>
    <col min="13340" max="13340" width="4.7109375" style="3" customWidth="1"/>
    <col min="13341" max="13572" width="9.140625" style="3"/>
    <col min="13573" max="13573" width="4.7109375" style="3" customWidth="1"/>
    <col min="13574" max="13574" width="11.5703125" style="3" customWidth="1"/>
    <col min="13575" max="13575" width="12.7109375" style="3" customWidth="1"/>
    <col min="13576" max="13576" width="14.42578125" style="3" customWidth="1"/>
    <col min="13577" max="13580" width="4.7109375" style="3" customWidth="1"/>
    <col min="13581" max="13581" width="5.28515625" style="3" customWidth="1"/>
    <col min="13582" max="13583" width="4.7109375" style="3" customWidth="1"/>
    <col min="13584" max="13585" width="7" style="3" customWidth="1"/>
    <col min="13586" max="13589" width="4.7109375" style="3" customWidth="1"/>
    <col min="13590" max="13590" width="5.28515625" style="3" customWidth="1"/>
    <col min="13591" max="13592" width="4.7109375" style="3" customWidth="1"/>
    <col min="13593" max="13595" width="7" style="3" customWidth="1"/>
    <col min="13596" max="13596" width="4.7109375" style="3" customWidth="1"/>
    <col min="13597" max="13828" width="9.140625" style="3"/>
    <col min="13829" max="13829" width="4.7109375" style="3" customWidth="1"/>
    <col min="13830" max="13830" width="11.5703125" style="3" customWidth="1"/>
    <col min="13831" max="13831" width="12.7109375" style="3" customWidth="1"/>
    <col min="13832" max="13832" width="14.42578125" style="3" customWidth="1"/>
    <col min="13833" max="13836" width="4.7109375" style="3" customWidth="1"/>
    <col min="13837" max="13837" width="5.28515625" style="3" customWidth="1"/>
    <col min="13838" max="13839" width="4.7109375" style="3" customWidth="1"/>
    <col min="13840" max="13841" width="7" style="3" customWidth="1"/>
    <col min="13842" max="13845" width="4.7109375" style="3" customWidth="1"/>
    <col min="13846" max="13846" width="5.28515625" style="3" customWidth="1"/>
    <col min="13847" max="13848" width="4.7109375" style="3" customWidth="1"/>
    <col min="13849" max="13851" width="7" style="3" customWidth="1"/>
    <col min="13852" max="13852" width="4.7109375" style="3" customWidth="1"/>
    <col min="13853" max="14084" width="9.140625" style="3"/>
    <col min="14085" max="14085" width="4.7109375" style="3" customWidth="1"/>
    <col min="14086" max="14086" width="11.5703125" style="3" customWidth="1"/>
    <col min="14087" max="14087" width="12.7109375" style="3" customWidth="1"/>
    <col min="14088" max="14088" width="14.42578125" style="3" customWidth="1"/>
    <col min="14089" max="14092" width="4.7109375" style="3" customWidth="1"/>
    <col min="14093" max="14093" width="5.28515625" style="3" customWidth="1"/>
    <col min="14094" max="14095" width="4.7109375" style="3" customWidth="1"/>
    <col min="14096" max="14097" width="7" style="3" customWidth="1"/>
    <col min="14098" max="14101" width="4.7109375" style="3" customWidth="1"/>
    <col min="14102" max="14102" width="5.28515625" style="3" customWidth="1"/>
    <col min="14103" max="14104" width="4.7109375" style="3" customWidth="1"/>
    <col min="14105" max="14107" width="7" style="3" customWidth="1"/>
    <col min="14108" max="14108" width="4.7109375" style="3" customWidth="1"/>
    <col min="14109" max="14340" width="9.140625" style="3"/>
    <col min="14341" max="14341" width="4.7109375" style="3" customWidth="1"/>
    <col min="14342" max="14342" width="11.5703125" style="3" customWidth="1"/>
    <col min="14343" max="14343" width="12.7109375" style="3" customWidth="1"/>
    <col min="14344" max="14344" width="14.42578125" style="3" customWidth="1"/>
    <col min="14345" max="14348" width="4.7109375" style="3" customWidth="1"/>
    <col min="14349" max="14349" width="5.28515625" style="3" customWidth="1"/>
    <col min="14350" max="14351" width="4.7109375" style="3" customWidth="1"/>
    <col min="14352" max="14353" width="7" style="3" customWidth="1"/>
    <col min="14354" max="14357" width="4.7109375" style="3" customWidth="1"/>
    <col min="14358" max="14358" width="5.28515625" style="3" customWidth="1"/>
    <col min="14359" max="14360" width="4.7109375" style="3" customWidth="1"/>
    <col min="14361" max="14363" width="7" style="3" customWidth="1"/>
    <col min="14364" max="14364" width="4.7109375" style="3" customWidth="1"/>
    <col min="14365" max="14596" width="9.140625" style="3"/>
    <col min="14597" max="14597" width="4.7109375" style="3" customWidth="1"/>
    <col min="14598" max="14598" width="11.5703125" style="3" customWidth="1"/>
    <col min="14599" max="14599" width="12.7109375" style="3" customWidth="1"/>
    <col min="14600" max="14600" width="14.42578125" style="3" customWidth="1"/>
    <col min="14601" max="14604" width="4.7109375" style="3" customWidth="1"/>
    <col min="14605" max="14605" width="5.28515625" style="3" customWidth="1"/>
    <col min="14606" max="14607" width="4.7109375" style="3" customWidth="1"/>
    <col min="14608" max="14609" width="7" style="3" customWidth="1"/>
    <col min="14610" max="14613" width="4.7109375" style="3" customWidth="1"/>
    <col min="14614" max="14614" width="5.28515625" style="3" customWidth="1"/>
    <col min="14615" max="14616" width="4.7109375" style="3" customWidth="1"/>
    <col min="14617" max="14619" width="7" style="3" customWidth="1"/>
    <col min="14620" max="14620" width="4.7109375" style="3" customWidth="1"/>
    <col min="14621" max="14852" width="9.140625" style="3"/>
    <col min="14853" max="14853" width="4.7109375" style="3" customWidth="1"/>
    <col min="14854" max="14854" width="11.5703125" style="3" customWidth="1"/>
    <col min="14855" max="14855" width="12.7109375" style="3" customWidth="1"/>
    <col min="14856" max="14856" width="14.42578125" style="3" customWidth="1"/>
    <col min="14857" max="14860" width="4.7109375" style="3" customWidth="1"/>
    <col min="14861" max="14861" width="5.28515625" style="3" customWidth="1"/>
    <col min="14862" max="14863" width="4.7109375" style="3" customWidth="1"/>
    <col min="14864" max="14865" width="7" style="3" customWidth="1"/>
    <col min="14866" max="14869" width="4.7109375" style="3" customWidth="1"/>
    <col min="14870" max="14870" width="5.28515625" style="3" customWidth="1"/>
    <col min="14871" max="14872" width="4.7109375" style="3" customWidth="1"/>
    <col min="14873" max="14875" width="7" style="3" customWidth="1"/>
    <col min="14876" max="14876" width="4.7109375" style="3" customWidth="1"/>
    <col min="14877" max="15108" width="9.140625" style="3"/>
    <col min="15109" max="15109" width="4.7109375" style="3" customWidth="1"/>
    <col min="15110" max="15110" width="11.5703125" style="3" customWidth="1"/>
    <col min="15111" max="15111" width="12.7109375" style="3" customWidth="1"/>
    <col min="15112" max="15112" width="14.42578125" style="3" customWidth="1"/>
    <col min="15113" max="15116" width="4.7109375" style="3" customWidth="1"/>
    <col min="15117" max="15117" width="5.28515625" style="3" customWidth="1"/>
    <col min="15118" max="15119" width="4.7109375" style="3" customWidth="1"/>
    <col min="15120" max="15121" width="7" style="3" customWidth="1"/>
    <col min="15122" max="15125" width="4.7109375" style="3" customWidth="1"/>
    <col min="15126" max="15126" width="5.28515625" style="3" customWidth="1"/>
    <col min="15127" max="15128" width="4.7109375" style="3" customWidth="1"/>
    <col min="15129" max="15131" width="7" style="3" customWidth="1"/>
    <col min="15132" max="15132" width="4.7109375" style="3" customWidth="1"/>
    <col min="15133" max="15364" width="9.140625" style="3"/>
    <col min="15365" max="15365" width="4.7109375" style="3" customWidth="1"/>
    <col min="15366" max="15366" width="11.5703125" style="3" customWidth="1"/>
    <col min="15367" max="15367" width="12.7109375" style="3" customWidth="1"/>
    <col min="15368" max="15368" width="14.42578125" style="3" customWidth="1"/>
    <col min="15369" max="15372" width="4.7109375" style="3" customWidth="1"/>
    <col min="15373" max="15373" width="5.28515625" style="3" customWidth="1"/>
    <col min="15374" max="15375" width="4.7109375" style="3" customWidth="1"/>
    <col min="15376" max="15377" width="7" style="3" customWidth="1"/>
    <col min="15378" max="15381" width="4.7109375" style="3" customWidth="1"/>
    <col min="15382" max="15382" width="5.28515625" style="3" customWidth="1"/>
    <col min="15383" max="15384" width="4.7109375" style="3" customWidth="1"/>
    <col min="15385" max="15387" width="7" style="3" customWidth="1"/>
    <col min="15388" max="15388" width="4.7109375" style="3" customWidth="1"/>
    <col min="15389" max="15620" width="9.140625" style="3"/>
    <col min="15621" max="15621" width="4.7109375" style="3" customWidth="1"/>
    <col min="15622" max="15622" width="11.5703125" style="3" customWidth="1"/>
    <col min="15623" max="15623" width="12.7109375" style="3" customWidth="1"/>
    <col min="15624" max="15624" width="14.42578125" style="3" customWidth="1"/>
    <col min="15625" max="15628" width="4.7109375" style="3" customWidth="1"/>
    <col min="15629" max="15629" width="5.28515625" style="3" customWidth="1"/>
    <col min="15630" max="15631" width="4.7109375" style="3" customWidth="1"/>
    <col min="15632" max="15633" width="7" style="3" customWidth="1"/>
    <col min="15634" max="15637" width="4.7109375" style="3" customWidth="1"/>
    <col min="15638" max="15638" width="5.28515625" style="3" customWidth="1"/>
    <col min="15639" max="15640" width="4.7109375" style="3" customWidth="1"/>
    <col min="15641" max="15643" width="7" style="3" customWidth="1"/>
    <col min="15644" max="15644" width="4.7109375" style="3" customWidth="1"/>
    <col min="15645" max="15876" width="9.140625" style="3"/>
    <col min="15877" max="15877" width="4.7109375" style="3" customWidth="1"/>
    <col min="15878" max="15878" width="11.5703125" style="3" customWidth="1"/>
    <col min="15879" max="15879" width="12.7109375" style="3" customWidth="1"/>
    <col min="15880" max="15880" width="14.42578125" style="3" customWidth="1"/>
    <col min="15881" max="15884" width="4.7109375" style="3" customWidth="1"/>
    <col min="15885" max="15885" width="5.28515625" style="3" customWidth="1"/>
    <col min="15886" max="15887" width="4.7109375" style="3" customWidth="1"/>
    <col min="15888" max="15889" width="7" style="3" customWidth="1"/>
    <col min="15890" max="15893" width="4.7109375" style="3" customWidth="1"/>
    <col min="15894" max="15894" width="5.28515625" style="3" customWidth="1"/>
    <col min="15895" max="15896" width="4.7109375" style="3" customWidth="1"/>
    <col min="15897" max="15899" width="7" style="3" customWidth="1"/>
    <col min="15900" max="15900" width="4.7109375" style="3" customWidth="1"/>
    <col min="15901" max="16132" width="9.140625" style="3"/>
    <col min="16133" max="16133" width="4.7109375" style="3" customWidth="1"/>
    <col min="16134" max="16134" width="11.5703125" style="3" customWidth="1"/>
    <col min="16135" max="16135" width="12.7109375" style="3" customWidth="1"/>
    <col min="16136" max="16136" width="14.42578125" style="3" customWidth="1"/>
    <col min="16137" max="16140" width="4.7109375" style="3" customWidth="1"/>
    <col min="16141" max="16141" width="5.28515625" style="3" customWidth="1"/>
    <col min="16142" max="16143" width="4.7109375" style="3" customWidth="1"/>
    <col min="16144" max="16145" width="7" style="3" customWidth="1"/>
    <col min="16146" max="16149" width="4.7109375" style="3" customWidth="1"/>
    <col min="16150" max="16150" width="5.28515625" style="3" customWidth="1"/>
    <col min="16151" max="16152" width="4.7109375" style="3" customWidth="1"/>
    <col min="16153" max="16155" width="7" style="3" customWidth="1"/>
    <col min="16156" max="16156" width="4.7109375" style="3" customWidth="1"/>
    <col min="16157" max="16384" width="9.140625" style="3"/>
  </cols>
  <sheetData>
    <row r="1" spans="1:31" ht="24" x14ac:dyDescent="0.15">
      <c r="B1" s="7"/>
      <c r="C1" s="22" t="str">
        <f>CONCATENATE(名簿!L4,"予選")</f>
        <v>B 女子予選</v>
      </c>
      <c r="D1" s="8"/>
      <c r="H1" s="22" t="str">
        <f>名簿!B1</f>
        <v>第38回東北トランポリン選手権大会</v>
      </c>
    </row>
    <row r="2" spans="1:31" ht="15" customHeight="1" x14ac:dyDescent="0.15">
      <c r="B2" s="7"/>
      <c r="C2" s="8"/>
      <c r="D2" s="8"/>
      <c r="E2" s="8"/>
    </row>
    <row r="3" spans="1:31" ht="24" x14ac:dyDescent="0.15">
      <c r="B3" s="1" t="s">
        <v>6</v>
      </c>
      <c r="C3" s="8"/>
      <c r="D3" s="8"/>
      <c r="E3" s="85" t="s">
        <v>10</v>
      </c>
      <c r="F3" s="85"/>
      <c r="G3" s="85"/>
      <c r="H3" s="85"/>
      <c r="I3" s="85"/>
      <c r="J3" s="85"/>
      <c r="K3" s="85"/>
      <c r="L3" s="85"/>
      <c r="M3" s="85"/>
      <c r="N3" s="85"/>
      <c r="O3" s="80"/>
      <c r="P3" s="86" t="s">
        <v>9</v>
      </c>
      <c r="Q3" s="87"/>
      <c r="R3" s="87"/>
      <c r="S3" s="87"/>
      <c r="T3" s="87"/>
      <c r="U3" s="87"/>
      <c r="V3" s="87"/>
      <c r="W3" s="87"/>
      <c r="X3" s="87"/>
      <c r="Y3" s="87"/>
      <c r="Z3" s="88"/>
    </row>
    <row r="4" spans="1:31" ht="21" customHeight="1" x14ac:dyDescent="0.15">
      <c r="A4" s="4" t="s">
        <v>12</v>
      </c>
      <c r="B4" s="4" t="s">
        <v>26</v>
      </c>
      <c r="C4" s="4" t="s">
        <v>16</v>
      </c>
      <c r="D4" s="27" t="s">
        <v>27</v>
      </c>
      <c r="E4" s="28" t="s">
        <v>0</v>
      </c>
      <c r="F4" s="28" t="s">
        <v>1</v>
      </c>
      <c r="G4" s="28" t="s">
        <v>2</v>
      </c>
      <c r="H4" s="28" t="s">
        <v>3</v>
      </c>
      <c r="I4" s="28" t="s">
        <v>5</v>
      </c>
      <c r="J4" s="28" t="s">
        <v>37</v>
      </c>
      <c r="K4" s="28" t="s">
        <v>39</v>
      </c>
      <c r="L4" s="28" t="s">
        <v>8</v>
      </c>
      <c r="M4" s="28" t="s">
        <v>4</v>
      </c>
      <c r="N4" s="35" t="s">
        <v>7</v>
      </c>
      <c r="O4" s="36" t="s">
        <v>19</v>
      </c>
      <c r="P4" s="31" t="s">
        <v>20</v>
      </c>
      <c r="Q4" s="32" t="s">
        <v>1</v>
      </c>
      <c r="R4" s="32" t="s">
        <v>2</v>
      </c>
      <c r="S4" s="32" t="s">
        <v>3</v>
      </c>
      <c r="T4" s="32" t="s">
        <v>21</v>
      </c>
      <c r="U4" s="32" t="s">
        <v>36</v>
      </c>
      <c r="V4" s="32" t="s">
        <v>38</v>
      </c>
      <c r="W4" s="32" t="s">
        <v>22</v>
      </c>
      <c r="X4" s="32" t="s">
        <v>23</v>
      </c>
      <c r="Y4" s="32" t="s">
        <v>7</v>
      </c>
      <c r="Z4" s="33" t="s">
        <v>19</v>
      </c>
      <c r="AA4" s="9" t="s">
        <v>24</v>
      </c>
      <c r="AB4" s="9" t="s">
        <v>13</v>
      </c>
      <c r="AE4" s="6" t="s">
        <v>14</v>
      </c>
    </row>
    <row r="5" spans="1:31" ht="21" customHeight="1" x14ac:dyDescent="0.15">
      <c r="A5" s="9">
        <f>名簿!K6</f>
        <v>1</v>
      </c>
      <c r="B5" s="9" t="str">
        <f>名簿!L6</f>
        <v>中野　　優</v>
      </c>
      <c r="C5" s="9" t="str">
        <f>名簿!M6</f>
        <v>ナカノ　ユウ</v>
      </c>
      <c r="D5" s="10" t="str">
        <f>名簿!N6</f>
        <v>岩手県</v>
      </c>
      <c r="E5" s="69">
        <v>7.9</v>
      </c>
      <c r="F5" s="69">
        <v>7.5</v>
      </c>
      <c r="G5" s="69">
        <v>8.1</v>
      </c>
      <c r="H5" s="69">
        <v>6.8</v>
      </c>
      <c r="I5" s="69">
        <f>SUM(E5:H5)-MIN(E5:H5)-MAX(E5:H5)</f>
        <v>15.4</v>
      </c>
      <c r="J5" s="69">
        <v>9.9</v>
      </c>
      <c r="K5" s="69">
        <v>9.8000000000000007</v>
      </c>
      <c r="L5" s="77">
        <f>(J5+K5)/2</f>
        <v>9.8500000000000014</v>
      </c>
      <c r="M5" s="69">
        <v>4.9000000000000004</v>
      </c>
      <c r="N5" s="72">
        <v>12.51</v>
      </c>
      <c r="O5" s="46">
        <f>ROUND((I5+L5+M5+N5),3)</f>
        <v>42.66</v>
      </c>
      <c r="P5" s="74">
        <v>7.7</v>
      </c>
      <c r="Q5" s="71">
        <v>7.6</v>
      </c>
      <c r="R5" s="71">
        <v>7.7</v>
      </c>
      <c r="S5" s="71">
        <v>7.2</v>
      </c>
      <c r="T5" s="71">
        <f>SUM(P5:S5)-MIN(P5:S5)-MAX(P5:S5)</f>
        <v>15.3</v>
      </c>
      <c r="U5" s="71">
        <v>9.4</v>
      </c>
      <c r="V5" s="71">
        <v>9.1999999999999993</v>
      </c>
      <c r="W5" s="56">
        <f>(U5+V5)/2</f>
        <v>9.3000000000000007</v>
      </c>
      <c r="X5" s="12">
        <v>4.9000000000000004</v>
      </c>
      <c r="Y5" s="53">
        <v>12.75</v>
      </c>
      <c r="Z5" s="47">
        <f>ROUND((T5+W5+X5+Y5),3)</f>
        <v>42.25</v>
      </c>
      <c r="AA5" s="48">
        <f>ROUND(MAX(O5,Z5),3)</f>
        <v>42.66</v>
      </c>
      <c r="AB5" s="4">
        <f t="shared" ref="AB5:AB18" si="0">RANK(AD5,$AD$5:$AD$44,0)</f>
        <v>3</v>
      </c>
      <c r="AD5" s="49">
        <f>ROUND(AA5,3)-(AE5/10000)</f>
        <v>42.66</v>
      </c>
    </row>
    <row r="6" spans="1:31" ht="21" customHeight="1" x14ac:dyDescent="0.15">
      <c r="A6" s="9">
        <f>名簿!K7</f>
        <v>2</v>
      </c>
      <c r="B6" s="9" t="str">
        <f>名簿!L7</f>
        <v>高村　美羽</v>
      </c>
      <c r="C6" s="9" t="str">
        <f>名簿!M7</f>
        <v>タカムラ　ミワ</v>
      </c>
      <c r="D6" s="10" t="str">
        <f>名簿!N7</f>
        <v>宮城県</v>
      </c>
      <c r="E6" s="69">
        <v>7.9</v>
      </c>
      <c r="F6" s="69">
        <v>7.7</v>
      </c>
      <c r="G6" s="69">
        <v>7.9</v>
      </c>
      <c r="H6" s="69">
        <v>7.9</v>
      </c>
      <c r="I6" s="69">
        <f t="shared" ref="I6:I18" si="1">SUM(E6:H6)-MIN(E6:H6)-MAX(E6:H6)</f>
        <v>15.799999999999999</v>
      </c>
      <c r="J6" s="69">
        <v>9.1999999999999993</v>
      </c>
      <c r="K6" s="69">
        <v>9.1999999999999993</v>
      </c>
      <c r="L6" s="77">
        <f t="shared" ref="L6:L18" si="2">(J6+K6)/2</f>
        <v>9.1999999999999993</v>
      </c>
      <c r="M6" s="69">
        <v>4.2</v>
      </c>
      <c r="N6" s="51">
        <v>13.19</v>
      </c>
      <c r="O6" s="46">
        <f t="shared" ref="O6:O18" si="3">ROUND((I6+L6+M6+N6),3)</f>
        <v>42.39</v>
      </c>
      <c r="P6" s="74">
        <v>7</v>
      </c>
      <c r="Q6" s="71">
        <v>7.3</v>
      </c>
      <c r="R6" s="71">
        <v>7.3</v>
      </c>
      <c r="S6" s="71">
        <v>7.4</v>
      </c>
      <c r="T6" s="71">
        <f t="shared" ref="T6:T18" si="4">SUM(P6:S6)-MIN(P6:S6)-MAX(P6:S6)</f>
        <v>14.6</v>
      </c>
      <c r="U6" s="71">
        <v>9.6</v>
      </c>
      <c r="V6" s="71">
        <v>9.6999999999999993</v>
      </c>
      <c r="W6" s="56">
        <f t="shared" ref="W6:W18" si="5">(U6+V6)/2</f>
        <v>9.6499999999999986</v>
      </c>
      <c r="X6" s="12">
        <v>4.2</v>
      </c>
      <c r="Y6" s="53">
        <v>13.12</v>
      </c>
      <c r="Z6" s="47">
        <f t="shared" ref="Z6:Z18" si="6">ROUND((T6+W6+X6+Y6),3)</f>
        <v>41.57</v>
      </c>
      <c r="AA6" s="48">
        <f t="shared" ref="AA6:AA18" si="7">ROUND(MAX(O6,Z6),3)</f>
        <v>42.39</v>
      </c>
      <c r="AB6" s="4">
        <f t="shared" si="0"/>
        <v>4</v>
      </c>
      <c r="AD6" s="49">
        <f t="shared" ref="AD6:AD23" si="8">ROUND(AA6,3)-(AE6/10000)</f>
        <v>42.39</v>
      </c>
    </row>
    <row r="7" spans="1:31" ht="21" customHeight="1" x14ac:dyDescent="0.15">
      <c r="A7" s="9">
        <f>名簿!K8</f>
        <v>3</v>
      </c>
      <c r="B7" s="9" t="str">
        <f>名簿!L8</f>
        <v>佐藤　　恵</v>
      </c>
      <c r="C7" s="9" t="str">
        <f>名簿!M8</f>
        <v>サトウ　ケイ</v>
      </c>
      <c r="D7" s="10" t="str">
        <f>名簿!N8</f>
        <v>青森県</v>
      </c>
      <c r="E7" s="69">
        <v>5.3</v>
      </c>
      <c r="F7" s="69">
        <v>5.6</v>
      </c>
      <c r="G7" s="69">
        <v>4.7</v>
      </c>
      <c r="H7" s="69">
        <v>5.9</v>
      </c>
      <c r="I7" s="69">
        <f t="shared" si="1"/>
        <v>10.9</v>
      </c>
      <c r="J7" s="69">
        <v>8.8000000000000007</v>
      </c>
      <c r="K7" s="69">
        <v>9</v>
      </c>
      <c r="L7" s="77">
        <f t="shared" si="2"/>
        <v>8.9</v>
      </c>
      <c r="M7" s="69">
        <v>6.4</v>
      </c>
      <c r="N7" s="51">
        <v>13.59</v>
      </c>
      <c r="O7" s="46">
        <f t="shared" si="3"/>
        <v>39.79</v>
      </c>
      <c r="P7" s="74">
        <v>6.3</v>
      </c>
      <c r="Q7" s="71">
        <v>6.5</v>
      </c>
      <c r="R7" s="71">
        <v>5.6</v>
      </c>
      <c r="S7" s="71">
        <v>5.4</v>
      </c>
      <c r="T7" s="71">
        <f t="shared" si="4"/>
        <v>11.899999999999999</v>
      </c>
      <c r="U7" s="71">
        <v>9.1</v>
      </c>
      <c r="V7" s="71">
        <v>9</v>
      </c>
      <c r="W7" s="56">
        <f t="shared" si="5"/>
        <v>9.0500000000000007</v>
      </c>
      <c r="X7" s="12">
        <v>6.2</v>
      </c>
      <c r="Y7" s="53">
        <v>14.01</v>
      </c>
      <c r="Z7" s="47">
        <f t="shared" si="6"/>
        <v>41.16</v>
      </c>
      <c r="AA7" s="48">
        <f t="shared" si="7"/>
        <v>41.16</v>
      </c>
      <c r="AB7" s="4">
        <f t="shared" si="0"/>
        <v>7</v>
      </c>
      <c r="AD7" s="49">
        <f t="shared" si="8"/>
        <v>41.16</v>
      </c>
    </row>
    <row r="8" spans="1:31" ht="21" customHeight="1" x14ac:dyDescent="0.15">
      <c r="A8" s="9">
        <f>名簿!K9</f>
        <v>4</v>
      </c>
      <c r="B8" s="9" t="str">
        <f>名簿!L9</f>
        <v>齋藤　心暖</v>
      </c>
      <c r="C8" s="9" t="str">
        <f>名簿!M9</f>
        <v>サイトウ　コハル</v>
      </c>
      <c r="D8" s="10" t="str">
        <f>名簿!N9</f>
        <v>福島県</v>
      </c>
      <c r="E8" s="69">
        <v>6.8</v>
      </c>
      <c r="F8" s="69">
        <v>6.7</v>
      </c>
      <c r="G8" s="69">
        <v>6.5</v>
      </c>
      <c r="H8" s="69">
        <v>6.4</v>
      </c>
      <c r="I8" s="69">
        <f t="shared" si="1"/>
        <v>13.2</v>
      </c>
      <c r="J8" s="69">
        <v>9.8000000000000007</v>
      </c>
      <c r="K8" s="69">
        <v>9.6</v>
      </c>
      <c r="L8" s="77">
        <f t="shared" si="2"/>
        <v>9.6999999999999993</v>
      </c>
      <c r="M8" s="69">
        <v>3.2</v>
      </c>
      <c r="N8" s="51">
        <v>10.62</v>
      </c>
      <c r="O8" s="46">
        <f t="shared" si="3"/>
        <v>36.72</v>
      </c>
      <c r="P8" s="74">
        <v>7.3</v>
      </c>
      <c r="Q8" s="71">
        <v>7.2</v>
      </c>
      <c r="R8" s="71">
        <v>6.8</v>
      </c>
      <c r="S8" s="71">
        <v>7.1</v>
      </c>
      <c r="T8" s="71">
        <f t="shared" si="4"/>
        <v>14.299999999999997</v>
      </c>
      <c r="U8" s="71">
        <v>9.6</v>
      </c>
      <c r="V8" s="71">
        <v>9.6</v>
      </c>
      <c r="W8" s="56">
        <f t="shared" si="5"/>
        <v>9.6</v>
      </c>
      <c r="X8" s="12">
        <v>3.2</v>
      </c>
      <c r="Y8" s="53">
        <v>10.79</v>
      </c>
      <c r="Z8" s="47">
        <f t="shared" si="6"/>
        <v>37.89</v>
      </c>
      <c r="AA8" s="48">
        <f t="shared" si="7"/>
        <v>37.89</v>
      </c>
      <c r="AB8" s="4">
        <f t="shared" si="0"/>
        <v>11</v>
      </c>
      <c r="AD8" s="49">
        <f t="shared" si="8"/>
        <v>37.89</v>
      </c>
    </row>
    <row r="9" spans="1:31" ht="21" customHeight="1" x14ac:dyDescent="0.15">
      <c r="A9" s="9">
        <f>名簿!K10</f>
        <v>5</v>
      </c>
      <c r="B9" s="9" t="str">
        <f>名簿!L10</f>
        <v>及川　茉子</v>
      </c>
      <c r="C9" s="9" t="str">
        <f>名簿!M10</f>
        <v>オイカワ　マコ</v>
      </c>
      <c r="D9" s="10" t="str">
        <f>名簿!N10</f>
        <v>宮城県</v>
      </c>
      <c r="E9" s="69">
        <v>7.6</v>
      </c>
      <c r="F9" s="69">
        <v>7.6</v>
      </c>
      <c r="G9" s="69">
        <v>7.9</v>
      </c>
      <c r="H9" s="69">
        <v>7.1</v>
      </c>
      <c r="I9" s="69">
        <f t="shared" si="1"/>
        <v>15.200000000000001</v>
      </c>
      <c r="J9" s="69">
        <v>9.6</v>
      </c>
      <c r="K9" s="69">
        <v>9.4</v>
      </c>
      <c r="L9" s="77">
        <f t="shared" si="2"/>
        <v>9.5</v>
      </c>
      <c r="M9" s="69">
        <v>5</v>
      </c>
      <c r="N9" s="51">
        <v>12.55</v>
      </c>
      <c r="O9" s="46">
        <f t="shared" si="3"/>
        <v>42.25</v>
      </c>
      <c r="P9" s="74">
        <v>7.4</v>
      </c>
      <c r="Q9" s="71">
        <v>8.1</v>
      </c>
      <c r="R9" s="71">
        <v>7.7</v>
      </c>
      <c r="S9" s="71">
        <v>7.4</v>
      </c>
      <c r="T9" s="71">
        <f t="shared" si="4"/>
        <v>15.100000000000003</v>
      </c>
      <c r="U9" s="71">
        <v>9.3000000000000007</v>
      </c>
      <c r="V9" s="71">
        <v>9.3000000000000007</v>
      </c>
      <c r="W9" s="56">
        <f t="shared" si="5"/>
        <v>9.3000000000000007</v>
      </c>
      <c r="X9" s="12">
        <v>5</v>
      </c>
      <c r="Y9" s="53">
        <v>12.53</v>
      </c>
      <c r="Z9" s="47">
        <f t="shared" si="6"/>
        <v>41.93</v>
      </c>
      <c r="AA9" s="48">
        <f t="shared" si="7"/>
        <v>42.25</v>
      </c>
      <c r="AB9" s="4">
        <f t="shared" si="0"/>
        <v>5</v>
      </c>
      <c r="AD9" s="49">
        <f t="shared" si="8"/>
        <v>42.25</v>
      </c>
    </row>
    <row r="10" spans="1:31" ht="21" customHeight="1" x14ac:dyDescent="0.15">
      <c r="A10" s="9">
        <f>名簿!K11</f>
        <v>6</v>
      </c>
      <c r="B10" s="9" t="str">
        <f>名簿!L11</f>
        <v>蠣崎　らるあ</v>
      </c>
      <c r="C10" s="9" t="str">
        <f>名簿!M11</f>
        <v>カキザキ　ラルア</v>
      </c>
      <c r="D10" s="10" t="str">
        <f>名簿!N11</f>
        <v>青森県</v>
      </c>
      <c r="E10" s="69">
        <v>6.1</v>
      </c>
      <c r="F10" s="69">
        <v>6.6</v>
      </c>
      <c r="G10" s="69">
        <v>5.9</v>
      </c>
      <c r="H10" s="69">
        <v>6.3</v>
      </c>
      <c r="I10" s="69">
        <f t="shared" si="1"/>
        <v>12.4</v>
      </c>
      <c r="J10" s="69">
        <v>9.1</v>
      </c>
      <c r="K10" s="69">
        <v>9.1</v>
      </c>
      <c r="L10" s="77">
        <f t="shared" si="2"/>
        <v>9.1</v>
      </c>
      <c r="M10" s="69">
        <v>5.8</v>
      </c>
      <c r="N10" s="51">
        <v>12.74</v>
      </c>
      <c r="O10" s="46">
        <f t="shared" si="3"/>
        <v>40.04</v>
      </c>
      <c r="P10" s="74">
        <v>5.6</v>
      </c>
      <c r="Q10" s="71">
        <v>5.9</v>
      </c>
      <c r="R10" s="71">
        <v>5.4</v>
      </c>
      <c r="S10" s="71">
        <v>5.6</v>
      </c>
      <c r="T10" s="71">
        <f t="shared" si="4"/>
        <v>11.200000000000001</v>
      </c>
      <c r="U10" s="71">
        <v>9.3000000000000007</v>
      </c>
      <c r="V10" s="71">
        <v>9</v>
      </c>
      <c r="W10" s="56">
        <f t="shared" si="5"/>
        <v>9.15</v>
      </c>
      <c r="X10" s="12">
        <v>5.8</v>
      </c>
      <c r="Y10" s="53">
        <v>12.36</v>
      </c>
      <c r="Z10" s="47">
        <f t="shared" si="6"/>
        <v>38.51</v>
      </c>
      <c r="AA10" s="48">
        <f t="shared" si="7"/>
        <v>40.04</v>
      </c>
      <c r="AB10" s="4">
        <f t="shared" si="0"/>
        <v>8</v>
      </c>
      <c r="AD10" s="49">
        <f t="shared" si="8"/>
        <v>40.04</v>
      </c>
    </row>
    <row r="11" spans="1:31" ht="21" customHeight="1" x14ac:dyDescent="0.15">
      <c r="A11" s="9">
        <f>名簿!K12</f>
        <v>7</v>
      </c>
      <c r="B11" s="9" t="str">
        <f>名簿!L12</f>
        <v>大竹　葵來</v>
      </c>
      <c r="C11" s="9" t="str">
        <f>名簿!M12</f>
        <v>オオタケ　アコ</v>
      </c>
      <c r="D11" s="10" t="str">
        <f>名簿!N12</f>
        <v>福島県</v>
      </c>
      <c r="E11" s="69">
        <v>7.4</v>
      </c>
      <c r="F11" s="69">
        <v>7.4</v>
      </c>
      <c r="G11" s="69">
        <v>7.7</v>
      </c>
      <c r="H11" s="69">
        <v>6.9</v>
      </c>
      <c r="I11" s="69">
        <f t="shared" si="1"/>
        <v>14.8</v>
      </c>
      <c r="J11" s="69">
        <v>9.3000000000000007</v>
      </c>
      <c r="K11" s="69">
        <v>8.9</v>
      </c>
      <c r="L11" s="77">
        <f t="shared" si="2"/>
        <v>9.1000000000000014</v>
      </c>
      <c r="M11" s="69">
        <v>4.3</v>
      </c>
      <c r="N11" s="51">
        <v>13.33</v>
      </c>
      <c r="O11" s="46">
        <f t="shared" si="3"/>
        <v>41.53</v>
      </c>
      <c r="P11" s="74">
        <v>6.8</v>
      </c>
      <c r="Q11" s="71">
        <v>7.3</v>
      </c>
      <c r="R11" s="71">
        <v>7.6</v>
      </c>
      <c r="S11" s="71">
        <v>7.6</v>
      </c>
      <c r="T11" s="71">
        <f t="shared" si="4"/>
        <v>14.899999999999997</v>
      </c>
      <c r="U11" s="71">
        <v>9.6</v>
      </c>
      <c r="V11" s="71">
        <v>9.4</v>
      </c>
      <c r="W11" s="56">
        <f t="shared" si="5"/>
        <v>9.5</v>
      </c>
      <c r="X11" s="71">
        <v>4.3</v>
      </c>
      <c r="Y11" s="53">
        <v>13.35</v>
      </c>
      <c r="Z11" s="47">
        <f t="shared" si="6"/>
        <v>42.05</v>
      </c>
      <c r="AA11" s="48">
        <f t="shared" si="7"/>
        <v>42.05</v>
      </c>
      <c r="AB11" s="4">
        <f t="shared" si="0"/>
        <v>6</v>
      </c>
      <c r="AD11" s="49">
        <f t="shared" si="8"/>
        <v>42.05</v>
      </c>
    </row>
    <row r="12" spans="1:31" ht="21" customHeight="1" x14ac:dyDescent="0.15">
      <c r="A12" s="9">
        <f>名簿!K13</f>
        <v>8</v>
      </c>
      <c r="B12" s="9" t="str">
        <f>名簿!L13</f>
        <v>高泉　詩茉</v>
      </c>
      <c r="C12" s="9" t="str">
        <f>名簿!M13</f>
        <v>タカイズミ　シマ</v>
      </c>
      <c r="D12" s="10" t="str">
        <f>名簿!N13</f>
        <v>宮城県</v>
      </c>
      <c r="E12" s="69">
        <v>7.4</v>
      </c>
      <c r="F12" s="69">
        <v>7.5</v>
      </c>
      <c r="G12" s="69">
        <v>7.5</v>
      </c>
      <c r="H12" s="69">
        <v>7.5</v>
      </c>
      <c r="I12" s="69">
        <f t="shared" si="1"/>
        <v>15</v>
      </c>
      <c r="J12" s="69">
        <v>9.5</v>
      </c>
      <c r="K12" s="69">
        <v>9.1999999999999993</v>
      </c>
      <c r="L12" s="77">
        <f t="shared" si="2"/>
        <v>9.35</v>
      </c>
      <c r="M12" s="69">
        <v>6.9</v>
      </c>
      <c r="N12" s="51">
        <v>13.98</v>
      </c>
      <c r="O12" s="46">
        <f t="shared" si="3"/>
        <v>45.23</v>
      </c>
      <c r="P12" s="74">
        <v>7.3</v>
      </c>
      <c r="Q12" s="71">
        <v>7.5</v>
      </c>
      <c r="R12" s="71">
        <v>7</v>
      </c>
      <c r="S12" s="71">
        <v>7.6</v>
      </c>
      <c r="T12" s="71">
        <f t="shared" si="4"/>
        <v>14.799999999999999</v>
      </c>
      <c r="U12" s="71">
        <v>9.5</v>
      </c>
      <c r="V12" s="71">
        <v>9.4</v>
      </c>
      <c r="W12" s="56">
        <f t="shared" si="5"/>
        <v>9.4499999999999993</v>
      </c>
      <c r="X12" s="71">
        <v>6.9</v>
      </c>
      <c r="Y12" s="53">
        <v>14</v>
      </c>
      <c r="Z12" s="47">
        <f t="shared" si="6"/>
        <v>45.15</v>
      </c>
      <c r="AA12" s="48">
        <f t="shared" si="7"/>
        <v>45.23</v>
      </c>
      <c r="AB12" s="4">
        <f t="shared" si="0"/>
        <v>1</v>
      </c>
      <c r="AD12" s="49">
        <f t="shared" si="8"/>
        <v>45.23</v>
      </c>
    </row>
    <row r="13" spans="1:31" ht="21" customHeight="1" x14ac:dyDescent="0.15">
      <c r="A13" s="9">
        <f>名簿!K14</f>
        <v>9</v>
      </c>
      <c r="B13" s="9" t="str">
        <f>名簿!L14</f>
        <v>加藤　端稀</v>
      </c>
      <c r="C13" s="9" t="str">
        <f>名簿!M14</f>
        <v>カトウ　ミズキ</v>
      </c>
      <c r="D13" s="10" t="str">
        <f>名簿!N14</f>
        <v>青森県</v>
      </c>
      <c r="E13" s="69">
        <v>6.1</v>
      </c>
      <c r="F13" s="69">
        <v>6.4</v>
      </c>
      <c r="G13" s="69">
        <v>5.6</v>
      </c>
      <c r="H13" s="69">
        <v>6.2</v>
      </c>
      <c r="I13" s="69">
        <f t="shared" si="1"/>
        <v>12.300000000000002</v>
      </c>
      <c r="J13" s="69">
        <v>8.6999999999999993</v>
      </c>
      <c r="K13" s="69">
        <v>8.5</v>
      </c>
      <c r="L13" s="77">
        <f t="shared" si="2"/>
        <v>8.6</v>
      </c>
      <c r="M13" s="69">
        <v>4.5999999999999996</v>
      </c>
      <c r="N13" s="51">
        <v>11.92</v>
      </c>
      <c r="O13" s="46">
        <f t="shared" si="3"/>
        <v>37.42</v>
      </c>
      <c r="P13" s="74">
        <v>0.5</v>
      </c>
      <c r="Q13" s="71">
        <v>0.5</v>
      </c>
      <c r="R13" s="71">
        <v>0.5</v>
      </c>
      <c r="S13" s="71">
        <v>0.5</v>
      </c>
      <c r="T13" s="71">
        <f t="shared" si="4"/>
        <v>1</v>
      </c>
      <c r="U13" s="71">
        <v>0.8</v>
      </c>
      <c r="V13" s="71">
        <v>0.9</v>
      </c>
      <c r="W13" s="56">
        <f t="shared" si="5"/>
        <v>0.85000000000000009</v>
      </c>
      <c r="X13" s="71">
        <v>1</v>
      </c>
      <c r="Y13" s="53">
        <v>1.28</v>
      </c>
      <c r="Z13" s="47">
        <f t="shared" si="6"/>
        <v>4.13</v>
      </c>
      <c r="AA13" s="48">
        <f t="shared" si="7"/>
        <v>37.42</v>
      </c>
      <c r="AB13" s="4">
        <f t="shared" si="0"/>
        <v>13</v>
      </c>
      <c r="AD13" s="49">
        <f t="shared" si="8"/>
        <v>37.42</v>
      </c>
    </row>
    <row r="14" spans="1:31" ht="21" customHeight="1" x14ac:dyDescent="0.15">
      <c r="A14" s="9">
        <f>名簿!K15</f>
        <v>10</v>
      </c>
      <c r="B14" s="9" t="str">
        <f>名簿!L15</f>
        <v>米澤　祐利子</v>
      </c>
      <c r="C14" s="9" t="str">
        <f>名簿!M15</f>
        <v>ヨネザワ　ユリコ</v>
      </c>
      <c r="D14" s="10" t="str">
        <f>名簿!N15</f>
        <v>秋田県</v>
      </c>
      <c r="E14" s="69">
        <v>6.7</v>
      </c>
      <c r="F14" s="69">
        <v>6.7</v>
      </c>
      <c r="G14" s="69">
        <v>6.3</v>
      </c>
      <c r="H14" s="69">
        <v>7</v>
      </c>
      <c r="I14" s="69">
        <f t="shared" si="1"/>
        <v>13.399999999999999</v>
      </c>
      <c r="J14" s="69">
        <v>9.8000000000000007</v>
      </c>
      <c r="K14" s="69">
        <v>9.8000000000000007</v>
      </c>
      <c r="L14" s="77">
        <f t="shared" si="2"/>
        <v>9.8000000000000007</v>
      </c>
      <c r="M14" s="69">
        <v>5.0999999999999996</v>
      </c>
      <c r="N14" s="51">
        <v>11.52</v>
      </c>
      <c r="O14" s="46">
        <f t="shared" si="3"/>
        <v>39.82</v>
      </c>
      <c r="P14" s="74">
        <v>6.5</v>
      </c>
      <c r="Q14" s="71">
        <v>6.4</v>
      </c>
      <c r="R14" s="71">
        <v>6.6</v>
      </c>
      <c r="S14" s="71">
        <v>6.9</v>
      </c>
      <c r="T14" s="71">
        <f t="shared" si="4"/>
        <v>13.1</v>
      </c>
      <c r="U14" s="71">
        <v>9.5</v>
      </c>
      <c r="V14" s="71">
        <v>9.1</v>
      </c>
      <c r="W14" s="56">
        <f t="shared" si="5"/>
        <v>9.3000000000000007</v>
      </c>
      <c r="X14" s="71">
        <v>5.0999999999999996</v>
      </c>
      <c r="Y14" s="53">
        <v>11.45</v>
      </c>
      <c r="Z14" s="47">
        <f t="shared" si="6"/>
        <v>38.950000000000003</v>
      </c>
      <c r="AA14" s="48">
        <f t="shared" si="7"/>
        <v>39.82</v>
      </c>
      <c r="AB14" s="4">
        <f t="shared" si="0"/>
        <v>9</v>
      </c>
      <c r="AD14" s="49">
        <f t="shared" si="8"/>
        <v>39.82</v>
      </c>
    </row>
    <row r="15" spans="1:31" ht="21" customHeight="1" x14ac:dyDescent="0.15">
      <c r="A15" s="9">
        <f>名簿!K16</f>
        <v>11</v>
      </c>
      <c r="B15" s="9" t="str">
        <f>名簿!L16</f>
        <v>寺島　優奈</v>
      </c>
      <c r="C15" s="9" t="str">
        <f>名簿!M16</f>
        <v>テラジマ　ユナ</v>
      </c>
      <c r="D15" s="10" t="str">
        <f>名簿!N16</f>
        <v>福島県</v>
      </c>
      <c r="E15" s="69">
        <v>6.8</v>
      </c>
      <c r="F15" s="69">
        <v>7.2</v>
      </c>
      <c r="G15" s="69">
        <v>6.8</v>
      </c>
      <c r="H15" s="69">
        <v>7.6</v>
      </c>
      <c r="I15" s="69">
        <f t="shared" si="1"/>
        <v>13.999999999999998</v>
      </c>
      <c r="J15" s="69">
        <v>9.5</v>
      </c>
      <c r="K15" s="69">
        <v>9.1</v>
      </c>
      <c r="L15" s="77">
        <f t="shared" si="2"/>
        <v>9.3000000000000007</v>
      </c>
      <c r="M15" s="69">
        <v>3.2</v>
      </c>
      <c r="N15" s="51">
        <v>10.14</v>
      </c>
      <c r="O15" s="46">
        <f t="shared" si="3"/>
        <v>36.64</v>
      </c>
      <c r="P15" s="74">
        <v>7.4</v>
      </c>
      <c r="Q15" s="71">
        <v>6.8</v>
      </c>
      <c r="R15" s="71">
        <v>6.5</v>
      </c>
      <c r="S15" s="71">
        <v>7.4</v>
      </c>
      <c r="T15" s="71">
        <f t="shared" si="4"/>
        <v>14.200000000000001</v>
      </c>
      <c r="U15" s="71">
        <v>9.5</v>
      </c>
      <c r="V15" s="71">
        <v>9.4</v>
      </c>
      <c r="W15" s="56">
        <f t="shared" si="5"/>
        <v>9.4499999999999993</v>
      </c>
      <c r="X15" s="71">
        <v>3.2</v>
      </c>
      <c r="Y15" s="53">
        <v>10.1</v>
      </c>
      <c r="Z15" s="47">
        <f t="shared" si="6"/>
        <v>36.950000000000003</v>
      </c>
      <c r="AA15" s="48">
        <f t="shared" si="7"/>
        <v>36.950000000000003</v>
      </c>
      <c r="AB15" s="4">
        <f t="shared" si="0"/>
        <v>14</v>
      </c>
      <c r="AD15" s="49">
        <f t="shared" si="8"/>
        <v>36.950000000000003</v>
      </c>
    </row>
    <row r="16" spans="1:31" ht="21" customHeight="1" x14ac:dyDescent="0.15">
      <c r="A16" s="9">
        <f>名簿!K17</f>
        <v>12</v>
      </c>
      <c r="B16" s="9" t="str">
        <f>名簿!L17</f>
        <v>熊谷　愛理</v>
      </c>
      <c r="C16" s="9" t="str">
        <f>名簿!M17</f>
        <v>クマガイ　アイリ</v>
      </c>
      <c r="D16" s="10" t="str">
        <f>名簿!N17</f>
        <v>岩手県</v>
      </c>
      <c r="E16" s="69">
        <v>5.6</v>
      </c>
      <c r="F16" s="69">
        <v>6.3</v>
      </c>
      <c r="G16" s="69">
        <v>6.1</v>
      </c>
      <c r="H16" s="69">
        <v>6.7</v>
      </c>
      <c r="I16" s="69">
        <f t="shared" si="1"/>
        <v>12.400000000000002</v>
      </c>
      <c r="J16" s="69">
        <v>8.8000000000000007</v>
      </c>
      <c r="K16" s="69">
        <v>8.6999999999999993</v>
      </c>
      <c r="L16" s="77">
        <f t="shared" si="2"/>
        <v>8.75</v>
      </c>
      <c r="M16" s="69">
        <v>5.5</v>
      </c>
      <c r="N16" s="51">
        <v>12.66</v>
      </c>
      <c r="O16" s="46">
        <f t="shared" si="3"/>
        <v>39.31</v>
      </c>
      <c r="P16" s="74">
        <v>5.8</v>
      </c>
      <c r="Q16" s="71">
        <v>6.5</v>
      </c>
      <c r="R16" s="71">
        <v>5.6</v>
      </c>
      <c r="S16" s="71">
        <v>6.6</v>
      </c>
      <c r="T16" s="71">
        <f t="shared" si="4"/>
        <v>12.299999999999999</v>
      </c>
      <c r="U16" s="71">
        <v>8.4</v>
      </c>
      <c r="V16" s="71">
        <v>8.6</v>
      </c>
      <c r="W16" s="56">
        <f t="shared" si="5"/>
        <v>8.5</v>
      </c>
      <c r="X16" s="71">
        <v>5.5</v>
      </c>
      <c r="Y16" s="53">
        <v>12.42</v>
      </c>
      <c r="Z16" s="47">
        <f t="shared" si="6"/>
        <v>38.72</v>
      </c>
      <c r="AA16" s="48">
        <f t="shared" si="7"/>
        <v>39.31</v>
      </c>
      <c r="AB16" s="4">
        <f t="shared" si="0"/>
        <v>10</v>
      </c>
      <c r="AD16" s="49">
        <f t="shared" si="8"/>
        <v>39.31</v>
      </c>
    </row>
    <row r="17" spans="1:30" ht="21" customHeight="1" x14ac:dyDescent="0.15">
      <c r="A17" s="9">
        <f>名簿!K18</f>
        <v>13</v>
      </c>
      <c r="B17" s="9" t="str">
        <f>名簿!L18</f>
        <v>清水　裕美子</v>
      </c>
      <c r="C17" s="9" t="str">
        <f>名簿!M18</f>
        <v>シミズ　ユミコ</v>
      </c>
      <c r="D17" s="10" t="str">
        <f>名簿!N18</f>
        <v>福島県</v>
      </c>
      <c r="E17" s="69">
        <v>6.7</v>
      </c>
      <c r="F17" s="69">
        <v>6.6</v>
      </c>
      <c r="G17" s="69">
        <v>7</v>
      </c>
      <c r="H17" s="69">
        <v>6.9</v>
      </c>
      <c r="I17" s="69">
        <f t="shared" si="1"/>
        <v>13.600000000000001</v>
      </c>
      <c r="J17" s="69">
        <v>8.6999999999999993</v>
      </c>
      <c r="K17" s="69">
        <v>8.6</v>
      </c>
      <c r="L17" s="77">
        <f t="shared" si="2"/>
        <v>8.6499999999999986</v>
      </c>
      <c r="M17" s="69">
        <v>3.5</v>
      </c>
      <c r="N17" s="51">
        <v>12.13</v>
      </c>
      <c r="O17" s="46">
        <f t="shared" si="3"/>
        <v>37.880000000000003</v>
      </c>
      <c r="P17" s="74">
        <v>1.9</v>
      </c>
      <c r="Q17" s="71">
        <v>2.2000000000000002</v>
      </c>
      <c r="R17" s="71">
        <v>2.5</v>
      </c>
      <c r="S17" s="71">
        <v>2.5</v>
      </c>
      <c r="T17" s="71">
        <f t="shared" si="4"/>
        <v>4.6999999999999993</v>
      </c>
      <c r="U17" s="71">
        <v>2.6</v>
      </c>
      <c r="V17" s="71">
        <v>2.5</v>
      </c>
      <c r="W17" s="56">
        <f t="shared" si="5"/>
        <v>2.5499999999999998</v>
      </c>
      <c r="X17" s="71">
        <v>1.2</v>
      </c>
      <c r="Y17" s="53">
        <v>3.89</v>
      </c>
      <c r="Z17" s="47">
        <f t="shared" si="6"/>
        <v>12.34</v>
      </c>
      <c r="AA17" s="48">
        <f t="shared" si="7"/>
        <v>37.880000000000003</v>
      </c>
      <c r="AB17" s="4">
        <f t="shared" si="0"/>
        <v>12</v>
      </c>
      <c r="AD17" s="49">
        <f t="shared" si="8"/>
        <v>37.880000000000003</v>
      </c>
    </row>
    <row r="18" spans="1:30" ht="21" customHeight="1" x14ac:dyDescent="0.15">
      <c r="A18" s="9">
        <f>名簿!K19</f>
        <v>14</v>
      </c>
      <c r="B18" s="9" t="str">
        <f>名簿!L19</f>
        <v>川嶋　すず</v>
      </c>
      <c r="C18" s="9" t="str">
        <f>名簿!M19</f>
        <v>カワシマ　スズ</v>
      </c>
      <c r="D18" s="10" t="str">
        <f>名簿!N19</f>
        <v>宮城県</v>
      </c>
      <c r="E18" s="69">
        <v>7.5</v>
      </c>
      <c r="F18" s="69">
        <v>7.6</v>
      </c>
      <c r="G18" s="69">
        <v>6.8</v>
      </c>
      <c r="H18" s="69">
        <v>7.6</v>
      </c>
      <c r="I18" s="69">
        <f t="shared" si="1"/>
        <v>15.1</v>
      </c>
      <c r="J18" s="69">
        <v>9.3000000000000007</v>
      </c>
      <c r="K18" s="69">
        <v>9.4</v>
      </c>
      <c r="L18" s="77">
        <f t="shared" si="2"/>
        <v>9.3500000000000014</v>
      </c>
      <c r="M18" s="69">
        <v>6.7</v>
      </c>
      <c r="N18" s="51">
        <v>13.42</v>
      </c>
      <c r="O18" s="46">
        <f t="shared" si="3"/>
        <v>44.57</v>
      </c>
      <c r="P18" s="74">
        <v>7.3</v>
      </c>
      <c r="Q18" s="71">
        <v>7.7</v>
      </c>
      <c r="R18" s="71">
        <v>7.4</v>
      </c>
      <c r="S18" s="71">
        <v>8.3000000000000007</v>
      </c>
      <c r="T18" s="71">
        <f t="shared" si="4"/>
        <v>15.099999999999998</v>
      </c>
      <c r="U18" s="71">
        <v>9.1</v>
      </c>
      <c r="V18" s="71">
        <v>9.1999999999999993</v>
      </c>
      <c r="W18" s="56">
        <f t="shared" si="5"/>
        <v>9.1499999999999986</v>
      </c>
      <c r="X18" s="71">
        <v>6.7</v>
      </c>
      <c r="Y18" s="53">
        <v>13.28</v>
      </c>
      <c r="Z18" s="47">
        <f t="shared" si="6"/>
        <v>44.23</v>
      </c>
      <c r="AA18" s="48">
        <f t="shared" si="7"/>
        <v>44.57</v>
      </c>
      <c r="AB18" s="4">
        <f t="shared" si="0"/>
        <v>2</v>
      </c>
      <c r="AD18" s="49">
        <f t="shared" si="8"/>
        <v>44.57</v>
      </c>
    </row>
    <row r="19" spans="1:30" ht="21" customHeight="1" x14ac:dyDescent="0.15">
      <c r="A19" s="9"/>
      <c r="B19" s="9"/>
      <c r="C19" s="9"/>
      <c r="D19" s="10"/>
      <c r="E19" s="69"/>
      <c r="F19" s="69"/>
      <c r="G19" s="69"/>
      <c r="H19" s="69"/>
      <c r="I19" s="69"/>
      <c r="J19" s="69"/>
      <c r="K19" s="69"/>
      <c r="L19" s="78"/>
      <c r="M19" s="69"/>
      <c r="N19" s="51"/>
      <c r="O19" s="46"/>
      <c r="P19" s="74"/>
      <c r="Q19" s="71"/>
      <c r="R19" s="71"/>
      <c r="S19" s="71"/>
      <c r="T19" s="71"/>
      <c r="U19" s="71"/>
      <c r="V19" s="71"/>
      <c r="W19" s="56"/>
      <c r="X19" s="12"/>
      <c r="Y19" s="53"/>
      <c r="Z19" s="47"/>
      <c r="AA19" s="48"/>
      <c r="AB19" s="4"/>
      <c r="AD19" s="49">
        <f t="shared" si="8"/>
        <v>0</v>
      </c>
    </row>
    <row r="20" spans="1:30" ht="21" customHeight="1" x14ac:dyDescent="0.15">
      <c r="A20" s="9"/>
      <c r="B20" s="9"/>
      <c r="C20" s="9"/>
      <c r="D20" s="10"/>
      <c r="E20" s="69"/>
      <c r="F20" s="69"/>
      <c r="G20" s="69"/>
      <c r="H20" s="69"/>
      <c r="I20" s="69"/>
      <c r="J20" s="69"/>
      <c r="K20" s="69"/>
      <c r="L20" s="78"/>
      <c r="M20" s="69"/>
      <c r="N20" s="51"/>
      <c r="O20" s="46"/>
      <c r="P20" s="74"/>
      <c r="Q20" s="71"/>
      <c r="R20" s="71"/>
      <c r="S20" s="71"/>
      <c r="T20" s="71"/>
      <c r="U20" s="71"/>
      <c r="V20" s="71"/>
      <c r="W20" s="56"/>
      <c r="X20" s="12"/>
      <c r="Y20" s="53"/>
      <c r="Z20" s="47"/>
      <c r="AA20" s="48"/>
      <c r="AB20" s="4"/>
      <c r="AD20" s="49">
        <f t="shared" si="8"/>
        <v>0</v>
      </c>
    </row>
    <row r="21" spans="1:30" ht="21" customHeight="1" x14ac:dyDescent="0.15">
      <c r="A21" s="9"/>
      <c r="B21" s="9"/>
      <c r="C21" s="9"/>
      <c r="D21" s="10"/>
      <c r="E21" s="69"/>
      <c r="F21" s="69"/>
      <c r="G21" s="69"/>
      <c r="H21" s="69"/>
      <c r="I21" s="69"/>
      <c r="J21" s="69"/>
      <c r="K21" s="69"/>
      <c r="L21" s="78"/>
      <c r="M21" s="69"/>
      <c r="N21" s="51"/>
      <c r="O21" s="46"/>
      <c r="P21" s="74"/>
      <c r="Q21" s="71"/>
      <c r="R21" s="71"/>
      <c r="S21" s="71"/>
      <c r="T21" s="71"/>
      <c r="U21" s="71"/>
      <c r="V21" s="71"/>
      <c r="W21" s="56"/>
      <c r="X21" s="12"/>
      <c r="Y21" s="53"/>
      <c r="Z21" s="47"/>
      <c r="AA21" s="48"/>
      <c r="AB21" s="4"/>
      <c r="AD21" s="49">
        <f t="shared" si="8"/>
        <v>0</v>
      </c>
    </row>
    <row r="22" spans="1:30" ht="21" customHeight="1" x14ac:dyDescent="0.15">
      <c r="A22" s="9"/>
      <c r="B22" s="9"/>
      <c r="C22" s="9"/>
      <c r="D22" s="10"/>
      <c r="E22" s="69"/>
      <c r="F22" s="69"/>
      <c r="G22" s="69"/>
      <c r="H22" s="69"/>
      <c r="I22" s="69"/>
      <c r="J22" s="69"/>
      <c r="K22" s="69"/>
      <c r="L22" s="78"/>
      <c r="M22" s="69"/>
      <c r="N22" s="51"/>
      <c r="O22" s="46"/>
      <c r="P22" s="74"/>
      <c r="Q22" s="71"/>
      <c r="R22" s="71"/>
      <c r="S22" s="71"/>
      <c r="T22" s="71"/>
      <c r="U22" s="71"/>
      <c r="V22" s="71"/>
      <c r="W22" s="56"/>
      <c r="X22" s="12"/>
      <c r="Y22" s="53"/>
      <c r="Z22" s="47"/>
      <c r="AA22" s="48"/>
      <c r="AB22" s="4"/>
      <c r="AD22" s="49">
        <f t="shared" si="8"/>
        <v>0</v>
      </c>
    </row>
    <row r="23" spans="1:30" ht="21" customHeight="1" x14ac:dyDescent="0.15">
      <c r="A23" s="9"/>
      <c r="B23" s="9"/>
      <c r="C23" s="9"/>
      <c r="D23" s="10"/>
      <c r="E23" s="69"/>
      <c r="F23" s="69"/>
      <c r="G23" s="69"/>
      <c r="H23" s="69"/>
      <c r="I23" s="69"/>
      <c r="J23" s="69"/>
      <c r="K23" s="69"/>
      <c r="L23" s="78"/>
      <c r="M23" s="69"/>
      <c r="N23" s="51"/>
      <c r="O23" s="46"/>
      <c r="P23" s="74"/>
      <c r="Q23" s="71"/>
      <c r="R23" s="71"/>
      <c r="S23" s="71"/>
      <c r="T23" s="71"/>
      <c r="U23" s="71"/>
      <c r="V23" s="71"/>
      <c r="W23" s="56"/>
      <c r="X23" s="12"/>
      <c r="Y23" s="53"/>
      <c r="Z23" s="47"/>
      <c r="AA23" s="48"/>
      <c r="AB23" s="4"/>
      <c r="AD23" s="49">
        <f t="shared" si="8"/>
        <v>0</v>
      </c>
    </row>
    <row r="24" spans="1:30" ht="21" customHeight="1" x14ac:dyDescent="0.15">
      <c r="A24" s="9"/>
      <c r="B24" s="9"/>
      <c r="C24" s="9"/>
      <c r="D24" s="10"/>
      <c r="E24" s="69"/>
      <c r="F24" s="69"/>
      <c r="G24" s="69"/>
      <c r="H24" s="69"/>
      <c r="I24" s="69"/>
      <c r="J24" s="69"/>
      <c r="K24" s="69"/>
      <c r="L24" s="78"/>
      <c r="M24" s="69"/>
      <c r="N24" s="51"/>
      <c r="O24" s="46"/>
      <c r="P24" s="74"/>
      <c r="Q24" s="71"/>
      <c r="R24" s="71"/>
      <c r="S24" s="71"/>
      <c r="T24" s="71"/>
      <c r="U24" s="71"/>
      <c r="V24" s="71"/>
      <c r="W24" s="56"/>
      <c r="X24" s="12"/>
      <c r="Y24" s="53"/>
      <c r="Z24" s="47"/>
      <c r="AA24" s="48"/>
      <c r="AB24" s="4"/>
      <c r="AD24" s="49">
        <f t="shared" ref="AD24:AD44" si="9">ROUND(AA24,3)-(AE24/10000)</f>
        <v>0</v>
      </c>
    </row>
    <row r="25" spans="1:30" ht="21" customHeight="1" x14ac:dyDescent="0.15">
      <c r="A25" s="9"/>
      <c r="B25" s="9"/>
      <c r="C25" s="9"/>
      <c r="D25" s="10"/>
      <c r="E25" s="69"/>
      <c r="F25" s="69"/>
      <c r="G25" s="69"/>
      <c r="H25" s="69"/>
      <c r="I25" s="69"/>
      <c r="J25" s="69"/>
      <c r="K25" s="69"/>
      <c r="L25" s="78"/>
      <c r="M25" s="69"/>
      <c r="N25" s="51"/>
      <c r="O25" s="46"/>
      <c r="P25" s="74"/>
      <c r="Q25" s="71"/>
      <c r="R25" s="71"/>
      <c r="S25" s="71"/>
      <c r="T25" s="71"/>
      <c r="U25" s="71"/>
      <c r="V25" s="71"/>
      <c r="W25" s="56"/>
      <c r="X25" s="12"/>
      <c r="Y25" s="53"/>
      <c r="Z25" s="47"/>
      <c r="AA25" s="48"/>
      <c r="AB25" s="4"/>
      <c r="AD25" s="49">
        <f t="shared" si="9"/>
        <v>0</v>
      </c>
    </row>
    <row r="26" spans="1:30" ht="21" customHeight="1" x14ac:dyDescent="0.15">
      <c r="A26" s="9"/>
      <c r="B26" s="9"/>
      <c r="C26" s="9"/>
      <c r="D26" s="10"/>
      <c r="E26" s="69"/>
      <c r="F26" s="69"/>
      <c r="G26" s="69"/>
      <c r="H26" s="69"/>
      <c r="I26" s="69"/>
      <c r="J26" s="69"/>
      <c r="K26" s="69"/>
      <c r="L26" s="78"/>
      <c r="M26" s="69"/>
      <c r="N26" s="51"/>
      <c r="O26" s="46"/>
      <c r="P26" s="74"/>
      <c r="Q26" s="71"/>
      <c r="R26" s="71"/>
      <c r="S26" s="71"/>
      <c r="T26" s="71"/>
      <c r="U26" s="71"/>
      <c r="V26" s="71"/>
      <c r="W26" s="56"/>
      <c r="X26" s="12"/>
      <c r="Y26" s="53"/>
      <c r="Z26" s="47"/>
      <c r="AA26" s="48"/>
      <c r="AB26" s="4"/>
      <c r="AD26" s="49">
        <f t="shared" si="9"/>
        <v>0</v>
      </c>
    </row>
    <row r="27" spans="1:30" ht="21" customHeight="1" x14ac:dyDescent="0.15">
      <c r="A27" s="9"/>
      <c r="B27" s="9"/>
      <c r="C27" s="9"/>
      <c r="D27" s="10"/>
      <c r="E27" s="69"/>
      <c r="F27" s="69"/>
      <c r="G27" s="69"/>
      <c r="H27" s="69"/>
      <c r="I27" s="69"/>
      <c r="J27" s="69"/>
      <c r="K27" s="69"/>
      <c r="L27" s="78"/>
      <c r="M27" s="69"/>
      <c r="N27" s="51"/>
      <c r="O27" s="46"/>
      <c r="P27" s="74"/>
      <c r="Q27" s="71"/>
      <c r="R27" s="71"/>
      <c r="S27" s="71"/>
      <c r="T27" s="71"/>
      <c r="U27" s="71"/>
      <c r="V27" s="71"/>
      <c r="W27" s="56"/>
      <c r="X27" s="12"/>
      <c r="Y27" s="53"/>
      <c r="Z27" s="47"/>
      <c r="AA27" s="48"/>
      <c r="AB27" s="4"/>
      <c r="AD27" s="49">
        <f t="shared" si="9"/>
        <v>0</v>
      </c>
    </row>
    <row r="28" spans="1:30" ht="21" customHeight="1" x14ac:dyDescent="0.15">
      <c r="A28" s="9"/>
      <c r="B28" s="9"/>
      <c r="C28" s="9"/>
      <c r="D28" s="10"/>
      <c r="E28" s="69"/>
      <c r="F28" s="69"/>
      <c r="G28" s="69"/>
      <c r="H28" s="69"/>
      <c r="I28" s="69"/>
      <c r="J28" s="69"/>
      <c r="K28" s="69"/>
      <c r="L28" s="78"/>
      <c r="M28" s="69"/>
      <c r="N28" s="51"/>
      <c r="O28" s="46"/>
      <c r="P28" s="74"/>
      <c r="Q28" s="71"/>
      <c r="R28" s="71"/>
      <c r="S28" s="71"/>
      <c r="T28" s="71"/>
      <c r="U28" s="71"/>
      <c r="V28" s="71"/>
      <c r="W28" s="56"/>
      <c r="X28" s="12"/>
      <c r="Y28" s="53"/>
      <c r="Z28" s="47"/>
      <c r="AA28" s="48"/>
      <c r="AB28" s="4"/>
      <c r="AD28" s="49">
        <f t="shared" si="9"/>
        <v>0</v>
      </c>
    </row>
    <row r="29" spans="1:30" ht="21" customHeight="1" x14ac:dyDescent="0.15">
      <c r="A29" s="9"/>
      <c r="B29" s="9"/>
      <c r="C29" s="9"/>
      <c r="D29" s="10"/>
      <c r="E29" s="69"/>
      <c r="F29" s="69"/>
      <c r="G29" s="69"/>
      <c r="H29" s="69"/>
      <c r="I29" s="69"/>
      <c r="J29" s="69"/>
      <c r="K29" s="69"/>
      <c r="L29" s="78"/>
      <c r="M29" s="69"/>
      <c r="N29" s="51"/>
      <c r="O29" s="46"/>
      <c r="P29" s="74"/>
      <c r="Q29" s="71"/>
      <c r="R29" s="71"/>
      <c r="S29" s="71"/>
      <c r="T29" s="71"/>
      <c r="U29" s="71"/>
      <c r="V29" s="71"/>
      <c r="W29" s="56"/>
      <c r="X29" s="12"/>
      <c r="Y29" s="53"/>
      <c r="Z29" s="47"/>
      <c r="AA29" s="48"/>
      <c r="AB29" s="4"/>
      <c r="AD29" s="49">
        <f t="shared" si="9"/>
        <v>0</v>
      </c>
    </row>
    <row r="30" spans="1:30" ht="21" customHeight="1" x14ac:dyDescent="0.15">
      <c r="A30" s="9"/>
      <c r="B30" s="9"/>
      <c r="C30" s="9"/>
      <c r="D30" s="10"/>
      <c r="E30" s="69"/>
      <c r="F30" s="69"/>
      <c r="G30" s="69"/>
      <c r="H30" s="69"/>
      <c r="I30" s="69"/>
      <c r="J30" s="69"/>
      <c r="K30" s="69"/>
      <c r="L30" s="78"/>
      <c r="M30" s="69"/>
      <c r="N30" s="51"/>
      <c r="O30" s="46"/>
      <c r="P30" s="74"/>
      <c r="Q30" s="71"/>
      <c r="R30" s="71"/>
      <c r="S30" s="71"/>
      <c r="T30" s="71"/>
      <c r="U30" s="71"/>
      <c r="V30" s="71"/>
      <c r="W30" s="56"/>
      <c r="X30" s="12"/>
      <c r="Y30" s="53"/>
      <c r="Z30" s="47"/>
      <c r="AA30" s="48"/>
      <c r="AB30" s="4"/>
      <c r="AD30" s="49">
        <f t="shared" si="9"/>
        <v>0</v>
      </c>
    </row>
    <row r="31" spans="1:30" ht="21" customHeight="1" x14ac:dyDescent="0.15">
      <c r="A31" s="9"/>
      <c r="B31" s="9"/>
      <c r="C31" s="9"/>
      <c r="D31" s="10"/>
      <c r="E31" s="69"/>
      <c r="F31" s="69"/>
      <c r="G31" s="69"/>
      <c r="H31" s="69"/>
      <c r="I31" s="69"/>
      <c r="J31" s="69"/>
      <c r="K31" s="69"/>
      <c r="L31" s="78"/>
      <c r="M31" s="69"/>
      <c r="N31" s="51"/>
      <c r="O31" s="46"/>
      <c r="P31" s="74"/>
      <c r="Q31" s="71"/>
      <c r="R31" s="71"/>
      <c r="S31" s="71"/>
      <c r="T31" s="71"/>
      <c r="U31" s="71"/>
      <c r="V31" s="71"/>
      <c r="W31" s="56"/>
      <c r="X31" s="12"/>
      <c r="Y31" s="53"/>
      <c r="Z31" s="47"/>
      <c r="AA31" s="48"/>
      <c r="AB31" s="4"/>
      <c r="AD31" s="49">
        <f t="shared" si="9"/>
        <v>0</v>
      </c>
    </row>
    <row r="32" spans="1:30" ht="21" customHeight="1" x14ac:dyDescent="0.15">
      <c r="A32" s="9"/>
      <c r="B32" s="9"/>
      <c r="C32" s="9"/>
      <c r="D32" s="10"/>
      <c r="E32" s="69"/>
      <c r="F32" s="69"/>
      <c r="G32" s="69"/>
      <c r="H32" s="69"/>
      <c r="I32" s="69"/>
      <c r="J32" s="69"/>
      <c r="K32" s="69"/>
      <c r="L32" s="78"/>
      <c r="M32" s="69"/>
      <c r="N32" s="51"/>
      <c r="O32" s="46"/>
      <c r="P32" s="74"/>
      <c r="Q32" s="71"/>
      <c r="R32" s="71"/>
      <c r="S32" s="71"/>
      <c r="T32" s="71"/>
      <c r="U32" s="71"/>
      <c r="V32" s="71"/>
      <c r="W32" s="56"/>
      <c r="X32" s="12"/>
      <c r="Y32" s="53"/>
      <c r="Z32" s="47"/>
      <c r="AA32" s="48"/>
      <c r="AB32" s="4"/>
      <c r="AD32" s="49">
        <f t="shared" si="9"/>
        <v>0</v>
      </c>
    </row>
    <row r="33" spans="1:30" ht="21" customHeight="1" x14ac:dyDescent="0.15">
      <c r="A33" s="9"/>
      <c r="B33" s="9"/>
      <c r="C33" s="9"/>
      <c r="D33" s="10"/>
      <c r="E33" s="69"/>
      <c r="F33" s="69"/>
      <c r="G33" s="69"/>
      <c r="H33" s="69"/>
      <c r="I33" s="69"/>
      <c r="J33" s="69"/>
      <c r="K33" s="69"/>
      <c r="L33" s="78"/>
      <c r="M33" s="69"/>
      <c r="N33" s="51"/>
      <c r="O33" s="46"/>
      <c r="P33" s="74"/>
      <c r="Q33" s="71"/>
      <c r="R33" s="71"/>
      <c r="S33" s="71"/>
      <c r="T33" s="71"/>
      <c r="U33" s="71"/>
      <c r="V33" s="71"/>
      <c r="W33" s="56"/>
      <c r="X33" s="12"/>
      <c r="Y33" s="53"/>
      <c r="Z33" s="47"/>
      <c r="AA33" s="48"/>
      <c r="AB33" s="4"/>
      <c r="AD33" s="49">
        <f t="shared" si="9"/>
        <v>0</v>
      </c>
    </row>
    <row r="34" spans="1:30" ht="21" customHeight="1" x14ac:dyDescent="0.15">
      <c r="A34" s="9"/>
      <c r="B34" s="9"/>
      <c r="C34" s="9"/>
      <c r="D34" s="10"/>
      <c r="E34" s="69"/>
      <c r="F34" s="69"/>
      <c r="G34" s="69"/>
      <c r="H34" s="69"/>
      <c r="I34" s="69"/>
      <c r="J34" s="69"/>
      <c r="K34" s="69"/>
      <c r="L34" s="78"/>
      <c r="M34" s="69"/>
      <c r="N34" s="51"/>
      <c r="O34" s="46"/>
      <c r="P34" s="74"/>
      <c r="Q34" s="71"/>
      <c r="R34" s="71"/>
      <c r="S34" s="71"/>
      <c r="T34" s="71"/>
      <c r="U34" s="71"/>
      <c r="V34" s="71"/>
      <c r="W34" s="56"/>
      <c r="X34" s="12"/>
      <c r="Y34" s="53"/>
      <c r="Z34" s="47"/>
      <c r="AA34" s="48"/>
      <c r="AB34" s="4"/>
      <c r="AD34" s="49">
        <f t="shared" si="9"/>
        <v>0</v>
      </c>
    </row>
    <row r="35" spans="1:30" ht="21" customHeight="1" x14ac:dyDescent="0.15">
      <c r="A35" s="9"/>
      <c r="B35" s="9"/>
      <c r="C35" s="9"/>
      <c r="D35" s="10"/>
      <c r="E35" s="69"/>
      <c r="F35" s="69"/>
      <c r="G35" s="69"/>
      <c r="H35" s="69"/>
      <c r="I35" s="69"/>
      <c r="J35" s="69"/>
      <c r="K35" s="69"/>
      <c r="L35" s="78"/>
      <c r="M35" s="69"/>
      <c r="N35" s="51"/>
      <c r="O35" s="46"/>
      <c r="P35" s="74"/>
      <c r="Q35" s="71"/>
      <c r="R35" s="71"/>
      <c r="S35" s="71"/>
      <c r="T35" s="71"/>
      <c r="U35" s="71"/>
      <c r="V35" s="71"/>
      <c r="W35" s="56"/>
      <c r="X35" s="12"/>
      <c r="Y35" s="53"/>
      <c r="Z35" s="47"/>
      <c r="AA35" s="48"/>
      <c r="AB35" s="4"/>
      <c r="AD35" s="49">
        <f t="shared" si="9"/>
        <v>0</v>
      </c>
    </row>
    <row r="36" spans="1:30" ht="21" customHeight="1" x14ac:dyDescent="0.15">
      <c r="A36" s="9"/>
      <c r="B36" s="9"/>
      <c r="C36" s="9"/>
      <c r="D36" s="10"/>
      <c r="E36" s="69"/>
      <c r="F36" s="69"/>
      <c r="G36" s="69"/>
      <c r="H36" s="69"/>
      <c r="I36" s="69"/>
      <c r="J36" s="69"/>
      <c r="K36" s="69"/>
      <c r="L36" s="78"/>
      <c r="M36" s="69"/>
      <c r="N36" s="51"/>
      <c r="O36" s="46"/>
      <c r="P36" s="74"/>
      <c r="Q36" s="71"/>
      <c r="R36" s="71"/>
      <c r="S36" s="71"/>
      <c r="T36" s="71"/>
      <c r="U36" s="71"/>
      <c r="V36" s="71"/>
      <c r="W36" s="56"/>
      <c r="X36" s="12"/>
      <c r="Y36" s="53"/>
      <c r="Z36" s="47"/>
      <c r="AA36" s="48"/>
      <c r="AB36" s="4"/>
      <c r="AD36" s="49">
        <f t="shared" si="9"/>
        <v>0</v>
      </c>
    </row>
    <row r="37" spans="1:30" ht="21" customHeight="1" x14ac:dyDescent="0.15">
      <c r="A37" s="9"/>
      <c r="B37" s="9"/>
      <c r="C37" s="9"/>
      <c r="D37" s="10"/>
      <c r="E37" s="69"/>
      <c r="F37" s="69"/>
      <c r="G37" s="69"/>
      <c r="H37" s="69"/>
      <c r="I37" s="69"/>
      <c r="J37" s="69"/>
      <c r="K37" s="69"/>
      <c r="L37" s="78"/>
      <c r="M37" s="69"/>
      <c r="N37" s="51"/>
      <c r="O37" s="46"/>
      <c r="P37" s="74"/>
      <c r="Q37" s="71"/>
      <c r="R37" s="71"/>
      <c r="S37" s="71"/>
      <c r="T37" s="71"/>
      <c r="U37" s="71"/>
      <c r="V37" s="71"/>
      <c r="W37" s="56"/>
      <c r="X37" s="12"/>
      <c r="Y37" s="53"/>
      <c r="Z37" s="47"/>
      <c r="AA37" s="48"/>
      <c r="AB37" s="4"/>
      <c r="AD37" s="49">
        <f t="shared" si="9"/>
        <v>0</v>
      </c>
    </row>
    <row r="38" spans="1:30" ht="21" customHeight="1" x14ac:dyDescent="0.15">
      <c r="A38" s="9"/>
      <c r="B38" s="9"/>
      <c r="C38" s="9"/>
      <c r="D38" s="10"/>
      <c r="E38" s="69"/>
      <c r="F38" s="69"/>
      <c r="G38" s="69"/>
      <c r="H38" s="69"/>
      <c r="I38" s="69"/>
      <c r="J38" s="69"/>
      <c r="K38" s="69"/>
      <c r="L38" s="78"/>
      <c r="M38" s="69"/>
      <c r="N38" s="51"/>
      <c r="O38" s="46"/>
      <c r="P38" s="74"/>
      <c r="Q38" s="71"/>
      <c r="R38" s="71"/>
      <c r="S38" s="71"/>
      <c r="T38" s="71"/>
      <c r="U38" s="71"/>
      <c r="V38" s="71"/>
      <c r="W38" s="56"/>
      <c r="X38" s="12"/>
      <c r="Y38" s="53"/>
      <c r="Z38" s="47"/>
      <c r="AA38" s="48"/>
      <c r="AB38" s="4"/>
      <c r="AD38" s="49">
        <f t="shared" si="9"/>
        <v>0</v>
      </c>
    </row>
    <row r="39" spans="1:30" ht="21" customHeight="1" x14ac:dyDescent="0.15">
      <c r="A39" s="9"/>
      <c r="B39" s="9"/>
      <c r="C39" s="9"/>
      <c r="D39" s="10"/>
      <c r="E39" s="69"/>
      <c r="F39" s="69"/>
      <c r="G39" s="69"/>
      <c r="H39" s="69"/>
      <c r="I39" s="69"/>
      <c r="J39" s="69"/>
      <c r="K39" s="69"/>
      <c r="L39" s="78"/>
      <c r="M39" s="69"/>
      <c r="N39" s="51"/>
      <c r="O39" s="46"/>
      <c r="P39" s="74"/>
      <c r="Q39" s="71"/>
      <c r="R39" s="71"/>
      <c r="S39" s="71"/>
      <c r="T39" s="71"/>
      <c r="U39" s="71"/>
      <c r="V39" s="71"/>
      <c r="W39" s="56"/>
      <c r="X39" s="12"/>
      <c r="Y39" s="53"/>
      <c r="Z39" s="47"/>
      <c r="AA39" s="48"/>
      <c r="AB39" s="4"/>
      <c r="AD39" s="49">
        <f t="shared" si="9"/>
        <v>0</v>
      </c>
    </row>
    <row r="40" spans="1:30" ht="21" customHeight="1" x14ac:dyDescent="0.15">
      <c r="A40" s="9"/>
      <c r="B40" s="9"/>
      <c r="C40" s="9"/>
      <c r="D40" s="10"/>
      <c r="E40" s="69"/>
      <c r="F40" s="69"/>
      <c r="G40" s="69"/>
      <c r="H40" s="69"/>
      <c r="I40" s="69"/>
      <c r="J40" s="69"/>
      <c r="K40" s="69"/>
      <c r="L40" s="78"/>
      <c r="M40" s="69"/>
      <c r="N40" s="51"/>
      <c r="O40" s="46"/>
      <c r="P40" s="74"/>
      <c r="Q40" s="71"/>
      <c r="R40" s="71"/>
      <c r="S40" s="71"/>
      <c r="T40" s="71"/>
      <c r="U40" s="71"/>
      <c r="V40" s="71"/>
      <c r="W40" s="56"/>
      <c r="X40" s="12"/>
      <c r="Y40" s="53"/>
      <c r="Z40" s="47"/>
      <c r="AA40" s="48"/>
      <c r="AB40" s="4"/>
      <c r="AD40" s="49">
        <f t="shared" si="9"/>
        <v>0</v>
      </c>
    </row>
    <row r="41" spans="1:30" ht="21" customHeight="1" x14ac:dyDescent="0.15">
      <c r="A41" s="9"/>
      <c r="B41" s="9"/>
      <c r="C41" s="9"/>
      <c r="D41" s="10"/>
      <c r="E41" s="69"/>
      <c r="F41" s="69"/>
      <c r="G41" s="69"/>
      <c r="H41" s="69"/>
      <c r="I41" s="69"/>
      <c r="J41" s="69"/>
      <c r="K41" s="69"/>
      <c r="L41" s="78"/>
      <c r="M41" s="69"/>
      <c r="N41" s="51"/>
      <c r="O41" s="46"/>
      <c r="P41" s="74"/>
      <c r="Q41" s="71"/>
      <c r="R41" s="71"/>
      <c r="S41" s="71"/>
      <c r="T41" s="71"/>
      <c r="U41" s="71"/>
      <c r="V41" s="71"/>
      <c r="W41" s="56"/>
      <c r="X41" s="12"/>
      <c r="Y41" s="53"/>
      <c r="Z41" s="47"/>
      <c r="AA41" s="48"/>
      <c r="AB41" s="4"/>
      <c r="AD41" s="49">
        <f t="shared" si="9"/>
        <v>0</v>
      </c>
    </row>
    <row r="42" spans="1:30" ht="21" customHeight="1" x14ac:dyDescent="0.15">
      <c r="A42" s="9"/>
      <c r="B42" s="9"/>
      <c r="C42" s="9"/>
      <c r="D42" s="10"/>
      <c r="E42" s="69"/>
      <c r="F42" s="69"/>
      <c r="G42" s="69"/>
      <c r="H42" s="69"/>
      <c r="I42" s="69"/>
      <c r="J42" s="69"/>
      <c r="K42" s="69"/>
      <c r="L42" s="78"/>
      <c r="M42" s="69"/>
      <c r="N42" s="51"/>
      <c r="O42" s="46"/>
      <c r="P42" s="74"/>
      <c r="Q42" s="71"/>
      <c r="R42" s="71"/>
      <c r="S42" s="71"/>
      <c r="T42" s="71"/>
      <c r="U42" s="71"/>
      <c r="V42" s="71"/>
      <c r="W42" s="56"/>
      <c r="X42" s="12"/>
      <c r="Y42" s="53"/>
      <c r="Z42" s="47"/>
      <c r="AA42" s="48"/>
      <c r="AB42" s="4"/>
      <c r="AD42" s="49">
        <f t="shared" si="9"/>
        <v>0</v>
      </c>
    </row>
    <row r="43" spans="1:30" ht="21" customHeight="1" x14ac:dyDescent="0.15">
      <c r="A43" s="9"/>
      <c r="B43" s="9"/>
      <c r="C43" s="9"/>
      <c r="D43" s="10"/>
      <c r="E43" s="69"/>
      <c r="F43" s="69"/>
      <c r="G43" s="69"/>
      <c r="H43" s="69"/>
      <c r="I43" s="69"/>
      <c r="J43" s="69"/>
      <c r="K43" s="69"/>
      <c r="L43" s="78"/>
      <c r="M43" s="69"/>
      <c r="N43" s="51"/>
      <c r="O43" s="46"/>
      <c r="P43" s="74"/>
      <c r="Q43" s="71"/>
      <c r="R43" s="71"/>
      <c r="S43" s="71"/>
      <c r="T43" s="71"/>
      <c r="U43" s="71"/>
      <c r="V43" s="71"/>
      <c r="W43" s="56"/>
      <c r="X43" s="12"/>
      <c r="Y43" s="53"/>
      <c r="Z43" s="47"/>
      <c r="AA43" s="48"/>
      <c r="AB43" s="4"/>
      <c r="AD43" s="49">
        <f t="shared" si="9"/>
        <v>0</v>
      </c>
    </row>
    <row r="44" spans="1:30" ht="21" customHeight="1" x14ac:dyDescent="0.15">
      <c r="A44" s="9"/>
      <c r="B44" s="9"/>
      <c r="C44" s="9"/>
      <c r="D44" s="10"/>
      <c r="E44" s="69"/>
      <c r="F44" s="69"/>
      <c r="G44" s="69"/>
      <c r="H44" s="69"/>
      <c r="I44" s="69"/>
      <c r="J44" s="69"/>
      <c r="K44" s="69"/>
      <c r="L44" s="78"/>
      <c r="M44" s="69"/>
      <c r="N44" s="51"/>
      <c r="O44" s="46"/>
      <c r="P44" s="74"/>
      <c r="Q44" s="71"/>
      <c r="R44" s="71"/>
      <c r="S44" s="71"/>
      <c r="T44" s="71"/>
      <c r="U44" s="71"/>
      <c r="V44" s="71"/>
      <c r="W44" s="56"/>
      <c r="X44" s="12"/>
      <c r="Y44" s="53"/>
      <c r="Z44" s="47"/>
      <c r="AA44" s="48"/>
      <c r="AB44" s="4"/>
      <c r="AD44" s="49">
        <f t="shared" si="9"/>
        <v>0</v>
      </c>
    </row>
    <row r="45" spans="1:30" ht="14.25" x14ac:dyDescent="0.15">
      <c r="AA45" s="17"/>
    </row>
  </sheetData>
  <mergeCells count="2">
    <mergeCell ref="E3:O3"/>
    <mergeCell ref="P3:Z3"/>
  </mergeCells>
  <phoneticPr fontId="1"/>
  <conditionalFormatting sqref="O5:O44">
    <cfRule type="cellIs" dxfId="9" priority="2" operator="equal">
      <formula>$AA5</formula>
    </cfRule>
  </conditionalFormatting>
  <conditionalFormatting sqref="Z5:Z44">
    <cfRule type="cellIs" dxfId="8" priority="1" operator="equal">
      <formula>$AA5</formula>
    </cfRule>
  </conditionalFormatting>
  <conditionalFormatting sqref="AB5:AB44">
    <cfRule type="duplicateValues" dxfId="7" priority="6" stopIfTrue="1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3" orientation="landscape" verticalDpi="0" r:id="rId1"/>
  <headerFooter>
    <oddFooter>&amp;R&amp;14※決勝は上位10でリフレッシュスタート</oddFooter>
  </headerFooter>
  <rowBreaks count="1" manualBreakCount="1">
    <brk id="24" max="2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EAB25-F15E-4E74-AAE2-CCE8EDC3FB45}">
  <dimension ref="A1:AE45"/>
  <sheetViews>
    <sheetView zoomScaleNormal="100" workbookViewId="0">
      <pane xSplit="4" ySplit="4" topLeftCell="E5" activePane="bottomRight" state="frozen"/>
      <selection activeCell="Z44" sqref="Z44"/>
      <selection pane="topRight" activeCell="Z44" sqref="Z44"/>
      <selection pane="bottomLeft" activeCell="Z44" sqref="Z44"/>
      <selection pane="bottomRight"/>
    </sheetView>
  </sheetViews>
  <sheetFormatPr defaultRowHeight="13.5" x14ac:dyDescent="0.15"/>
  <cols>
    <col min="1" max="1" width="4.7109375" style="6" customWidth="1"/>
    <col min="2" max="2" width="11.5703125" style="3" customWidth="1"/>
    <col min="3" max="3" width="12.7109375" style="3" customWidth="1"/>
    <col min="4" max="4" width="14.42578125" style="3" customWidth="1"/>
    <col min="5" max="8" width="4.7109375" style="3" customWidth="1"/>
    <col min="9" max="11" width="5.28515625" style="3" customWidth="1"/>
    <col min="12" max="13" width="4.7109375" style="3" customWidth="1"/>
    <col min="14" max="15" width="7" style="3" customWidth="1"/>
    <col min="16" max="19" width="4.7109375" style="3" customWidth="1"/>
    <col min="20" max="22" width="5.28515625" style="3" customWidth="1"/>
    <col min="23" max="24" width="4.7109375" style="3" customWidth="1"/>
    <col min="25" max="27" width="7" style="3" customWidth="1"/>
    <col min="28" max="28" width="4.7109375" style="3" customWidth="1"/>
    <col min="29" max="260" width="9.140625" style="3"/>
    <col min="261" max="261" width="4.7109375" style="3" customWidth="1"/>
    <col min="262" max="262" width="11.5703125" style="3" customWidth="1"/>
    <col min="263" max="263" width="12.7109375" style="3" customWidth="1"/>
    <col min="264" max="264" width="14.42578125" style="3" customWidth="1"/>
    <col min="265" max="268" width="4.7109375" style="3" customWidth="1"/>
    <col min="269" max="269" width="5.28515625" style="3" customWidth="1"/>
    <col min="270" max="271" width="4.7109375" style="3" customWidth="1"/>
    <col min="272" max="273" width="7" style="3" customWidth="1"/>
    <col min="274" max="277" width="4.7109375" style="3" customWidth="1"/>
    <col min="278" max="278" width="5.28515625" style="3" customWidth="1"/>
    <col min="279" max="280" width="4.7109375" style="3" customWidth="1"/>
    <col min="281" max="283" width="7" style="3" customWidth="1"/>
    <col min="284" max="284" width="4.7109375" style="3" customWidth="1"/>
    <col min="285" max="516" width="9.140625" style="3"/>
    <col min="517" max="517" width="4.7109375" style="3" customWidth="1"/>
    <col min="518" max="518" width="11.5703125" style="3" customWidth="1"/>
    <col min="519" max="519" width="12.7109375" style="3" customWidth="1"/>
    <col min="520" max="520" width="14.42578125" style="3" customWidth="1"/>
    <col min="521" max="524" width="4.7109375" style="3" customWidth="1"/>
    <col min="525" max="525" width="5.28515625" style="3" customWidth="1"/>
    <col min="526" max="527" width="4.7109375" style="3" customWidth="1"/>
    <col min="528" max="529" width="7" style="3" customWidth="1"/>
    <col min="530" max="533" width="4.7109375" style="3" customWidth="1"/>
    <col min="534" max="534" width="5.28515625" style="3" customWidth="1"/>
    <col min="535" max="536" width="4.7109375" style="3" customWidth="1"/>
    <col min="537" max="539" width="7" style="3" customWidth="1"/>
    <col min="540" max="540" width="4.7109375" style="3" customWidth="1"/>
    <col min="541" max="772" width="9.140625" style="3"/>
    <col min="773" max="773" width="4.7109375" style="3" customWidth="1"/>
    <col min="774" max="774" width="11.5703125" style="3" customWidth="1"/>
    <col min="775" max="775" width="12.7109375" style="3" customWidth="1"/>
    <col min="776" max="776" width="14.42578125" style="3" customWidth="1"/>
    <col min="777" max="780" width="4.7109375" style="3" customWidth="1"/>
    <col min="781" max="781" width="5.28515625" style="3" customWidth="1"/>
    <col min="782" max="783" width="4.7109375" style="3" customWidth="1"/>
    <col min="784" max="785" width="7" style="3" customWidth="1"/>
    <col min="786" max="789" width="4.7109375" style="3" customWidth="1"/>
    <col min="790" max="790" width="5.28515625" style="3" customWidth="1"/>
    <col min="791" max="792" width="4.7109375" style="3" customWidth="1"/>
    <col min="793" max="795" width="7" style="3" customWidth="1"/>
    <col min="796" max="796" width="4.7109375" style="3" customWidth="1"/>
    <col min="797" max="1028" width="9.140625" style="3"/>
    <col min="1029" max="1029" width="4.7109375" style="3" customWidth="1"/>
    <col min="1030" max="1030" width="11.5703125" style="3" customWidth="1"/>
    <col min="1031" max="1031" width="12.7109375" style="3" customWidth="1"/>
    <col min="1032" max="1032" width="14.42578125" style="3" customWidth="1"/>
    <col min="1033" max="1036" width="4.7109375" style="3" customWidth="1"/>
    <col min="1037" max="1037" width="5.28515625" style="3" customWidth="1"/>
    <col min="1038" max="1039" width="4.7109375" style="3" customWidth="1"/>
    <col min="1040" max="1041" width="7" style="3" customWidth="1"/>
    <col min="1042" max="1045" width="4.7109375" style="3" customWidth="1"/>
    <col min="1046" max="1046" width="5.28515625" style="3" customWidth="1"/>
    <col min="1047" max="1048" width="4.7109375" style="3" customWidth="1"/>
    <col min="1049" max="1051" width="7" style="3" customWidth="1"/>
    <col min="1052" max="1052" width="4.7109375" style="3" customWidth="1"/>
    <col min="1053" max="1284" width="9.140625" style="3"/>
    <col min="1285" max="1285" width="4.7109375" style="3" customWidth="1"/>
    <col min="1286" max="1286" width="11.5703125" style="3" customWidth="1"/>
    <col min="1287" max="1287" width="12.7109375" style="3" customWidth="1"/>
    <col min="1288" max="1288" width="14.42578125" style="3" customWidth="1"/>
    <col min="1289" max="1292" width="4.7109375" style="3" customWidth="1"/>
    <col min="1293" max="1293" width="5.28515625" style="3" customWidth="1"/>
    <col min="1294" max="1295" width="4.7109375" style="3" customWidth="1"/>
    <col min="1296" max="1297" width="7" style="3" customWidth="1"/>
    <col min="1298" max="1301" width="4.7109375" style="3" customWidth="1"/>
    <col min="1302" max="1302" width="5.28515625" style="3" customWidth="1"/>
    <col min="1303" max="1304" width="4.7109375" style="3" customWidth="1"/>
    <col min="1305" max="1307" width="7" style="3" customWidth="1"/>
    <col min="1308" max="1308" width="4.7109375" style="3" customWidth="1"/>
    <col min="1309" max="1540" width="9.140625" style="3"/>
    <col min="1541" max="1541" width="4.7109375" style="3" customWidth="1"/>
    <col min="1542" max="1542" width="11.5703125" style="3" customWidth="1"/>
    <col min="1543" max="1543" width="12.7109375" style="3" customWidth="1"/>
    <col min="1544" max="1544" width="14.42578125" style="3" customWidth="1"/>
    <col min="1545" max="1548" width="4.7109375" style="3" customWidth="1"/>
    <col min="1549" max="1549" width="5.28515625" style="3" customWidth="1"/>
    <col min="1550" max="1551" width="4.7109375" style="3" customWidth="1"/>
    <col min="1552" max="1553" width="7" style="3" customWidth="1"/>
    <col min="1554" max="1557" width="4.7109375" style="3" customWidth="1"/>
    <col min="1558" max="1558" width="5.28515625" style="3" customWidth="1"/>
    <col min="1559" max="1560" width="4.7109375" style="3" customWidth="1"/>
    <col min="1561" max="1563" width="7" style="3" customWidth="1"/>
    <col min="1564" max="1564" width="4.7109375" style="3" customWidth="1"/>
    <col min="1565" max="1796" width="9.140625" style="3"/>
    <col min="1797" max="1797" width="4.7109375" style="3" customWidth="1"/>
    <col min="1798" max="1798" width="11.5703125" style="3" customWidth="1"/>
    <col min="1799" max="1799" width="12.7109375" style="3" customWidth="1"/>
    <col min="1800" max="1800" width="14.42578125" style="3" customWidth="1"/>
    <col min="1801" max="1804" width="4.7109375" style="3" customWidth="1"/>
    <col min="1805" max="1805" width="5.28515625" style="3" customWidth="1"/>
    <col min="1806" max="1807" width="4.7109375" style="3" customWidth="1"/>
    <col min="1808" max="1809" width="7" style="3" customWidth="1"/>
    <col min="1810" max="1813" width="4.7109375" style="3" customWidth="1"/>
    <col min="1814" max="1814" width="5.28515625" style="3" customWidth="1"/>
    <col min="1815" max="1816" width="4.7109375" style="3" customWidth="1"/>
    <col min="1817" max="1819" width="7" style="3" customWidth="1"/>
    <col min="1820" max="1820" width="4.7109375" style="3" customWidth="1"/>
    <col min="1821" max="2052" width="9.140625" style="3"/>
    <col min="2053" max="2053" width="4.7109375" style="3" customWidth="1"/>
    <col min="2054" max="2054" width="11.5703125" style="3" customWidth="1"/>
    <col min="2055" max="2055" width="12.7109375" style="3" customWidth="1"/>
    <col min="2056" max="2056" width="14.42578125" style="3" customWidth="1"/>
    <col min="2057" max="2060" width="4.7109375" style="3" customWidth="1"/>
    <col min="2061" max="2061" width="5.28515625" style="3" customWidth="1"/>
    <col min="2062" max="2063" width="4.7109375" style="3" customWidth="1"/>
    <col min="2064" max="2065" width="7" style="3" customWidth="1"/>
    <col min="2066" max="2069" width="4.7109375" style="3" customWidth="1"/>
    <col min="2070" max="2070" width="5.28515625" style="3" customWidth="1"/>
    <col min="2071" max="2072" width="4.7109375" style="3" customWidth="1"/>
    <col min="2073" max="2075" width="7" style="3" customWidth="1"/>
    <col min="2076" max="2076" width="4.7109375" style="3" customWidth="1"/>
    <col min="2077" max="2308" width="9.140625" style="3"/>
    <col min="2309" max="2309" width="4.7109375" style="3" customWidth="1"/>
    <col min="2310" max="2310" width="11.5703125" style="3" customWidth="1"/>
    <col min="2311" max="2311" width="12.7109375" style="3" customWidth="1"/>
    <col min="2312" max="2312" width="14.42578125" style="3" customWidth="1"/>
    <col min="2313" max="2316" width="4.7109375" style="3" customWidth="1"/>
    <col min="2317" max="2317" width="5.28515625" style="3" customWidth="1"/>
    <col min="2318" max="2319" width="4.7109375" style="3" customWidth="1"/>
    <col min="2320" max="2321" width="7" style="3" customWidth="1"/>
    <col min="2322" max="2325" width="4.7109375" style="3" customWidth="1"/>
    <col min="2326" max="2326" width="5.28515625" style="3" customWidth="1"/>
    <col min="2327" max="2328" width="4.7109375" style="3" customWidth="1"/>
    <col min="2329" max="2331" width="7" style="3" customWidth="1"/>
    <col min="2332" max="2332" width="4.7109375" style="3" customWidth="1"/>
    <col min="2333" max="2564" width="9.140625" style="3"/>
    <col min="2565" max="2565" width="4.7109375" style="3" customWidth="1"/>
    <col min="2566" max="2566" width="11.5703125" style="3" customWidth="1"/>
    <col min="2567" max="2567" width="12.7109375" style="3" customWidth="1"/>
    <col min="2568" max="2568" width="14.42578125" style="3" customWidth="1"/>
    <col min="2569" max="2572" width="4.7109375" style="3" customWidth="1"/>
    <col min="2573" max="2573" width="5.28515625" style="3" customWidth="1"/>
    <col min="2574" max="2575" width="4.7109375" style="3" customWidth="1"/>
    <col min="2576" max="2577" width="7" style="3" customWidth="1"/>
    <col min="2578" max="2581" width="4.7109375" style="3" customWidth="1"/>
    <col min="2582" max="2582" width="5.28515625" style="3" customWidth="1"/>
    <col min="2583" max="2584" width="4.7109375" style="3" customWidth="1"/>
    <col min="2585" max="2587" width="7" style="3" customWidth="1"/>
    <col min="2588" max="2588" width="4.7109375" style="3" customWidth="1"/>
    <col min="2589" max="2820" width="9.140625" style="3"/>
    <col min="2821" max="2821" width="4.7109375" style="3" customWidth="1"/>
    <col min="2822" max="2822" width="11.5703125" style="3" customWidth="1"/>
    <col min="2823" max="2823" width="12.7109375" style="3" customWidth="1"/>
    <col min="2824" max="2824" width="14.42578125" style="3" customWidth="1"/>
    <col min="2825" max="2828" width="4.7109375" style="3" customWidth="1"/>
    <col min="2829" max="2829" width="5.28515625" style="3" customWidth="1"/>
    <col min="2830" max="2831" width="4.7109375" style="3" customWidth="1"/>
    <col min="2832" max="2833" width="7" style="3" customWidth="1"/>
    <col min="2834" max="2837" width="4.7109375" style="3" customWidth="1"/>
    <col min="2838" max="2838" width="5.28515625" style="3" customWidth="1"/>
    <col min="2839" max="2840" width="4.7109375" style="3" customWidth="1"/>
    <col min="2841" max="2843" width="7" style="3" customWidth="1"/>
    <col min="2844" max="2844" width="4.7109375" style="3" customWidth="1"/>
    <col min="2845" max="3076" width="9.140625" style="3"/>
    <col min="3077" max="3077" width="4.7109375" style="3" customWidth="1"/>
    <col min="3078" max="3078" width="11.5703125" style="3" customWidth="1"/>
    <col min="3079" max="3079" width="12.7109375" style="3" customWidth="1"/>
    <col min="3080" max="3080" width="14.42578125" style="3" customWidth="1"/>
    <col min="3081" max="3084" width="4.7109375" style="3" customWidth="1"/>
    <col min="3085" max="3085" width="5.28515625" style="3" customWidth="1"/>
    <col min="3086" max="3087" width="4.7109375" style="3" customWidth="1"/>
    <col min="3088" max="3089" width="7" style="3" customWidth="1"/>
    <col min="3090" max="3093" width="4.7109375" style="3" customWidth="1"/>
    <col min="3094" max="3094" width="5.28515625" style="3" customWidth="1"/>
    <col min="3095" max="3096" width="4.7109375" style="3" customWidth="1"/>
    <col min="3097" max="3099" width="7" style="3" customWidth="1"/>
    <col min="3100" max="3100" width="4.7109375" style="3" customWidth="1"/>
    <col min="3101" max="3332" width="9.140625" style="3"/>
    <col min="3333" max="3333" width="4.7109375" style="3" customWidth="1"/>
    <col min="3334" max="3334" width="11.5703125" style="3" customWidth="1"/>
    <col min="3335" max="3335" width="12.7109375" style="3" customWidth="1"/>
    <col min="3336" max="3336" width="14.42578125" style="3" customWidth="1"/>
    <col min="3337" max="3340" width="4.7109375" style="3" customWidth="1"/>
    <col min="3341" max="3341" width="5.28515625" style="3" customWidth="1"/>
    <col min="3342" max="3343" width="4.7109375" style="3" customWidth="1"/>
    <col min="3344" max="3345" width="7" style="3" customWidth="1"/>
    <col min="3346" max="3349" width="4.7109375" style="3" customWidth="1"/>
    <col min="3350" max="3350" width="5.28515625" style="3" customWidth="1"/>
    <col min="3351" max="3352" width="4.7109375" style="3" customWidth="1"/>
    <col min="3353" max="3355" width="7" style="3" customWidth="1"/>
    <col min="3356" max="3356" width="4.7109375" style="3" customWidth="1"/>
    <col min="3357" max="3588" width="9.140625" style="3"/>
    <col min="3589" max="3589" width="4.7109375" style="3" customWidth="1"/>
    <col min="3590" max="3590" width="11.5703125" style="3" customWidth="1"/>
    <col min="3591" max="3591" width="12.7109375" style="3" customWidth="1"/>
    <col min="3592" max="3592" width="14.42578125" style="3" customWidth="1"/>
    <col min="3593" max="3596" width="4.7109375" style="3" customWidth="1"/>
    <col min="3597" max="3597" width="5.28515625" style="3" customWidth="1"/>
    <col min="3598" max="3599" width="4.7109375" style="3" customWidth="1"/>
    <col min="3600" max="3601" width="7" style="3" customWidth="1"/>
    <col min="3602" max="3605" width="4.7109375" style="3" customWidth="1"/>
    <col min="3606" max="3606" width="5.28515625" style="3" customWidth="1"/>
    <col min="3607" max="3608" width="4.7109375" style="3" customWidth="1"/>
    <col min="3609" max="3611" width="7" style="3" customWidth="1"/>
    <col min="3612" max="3612" width="4.7109375" style="3" customWidth="1"/>
    <col min="3613" max="3844" width="9.140625" style="3"/>
    <col min="3845" max="3845" width="4.7109375" style="3" customWidth="1"/>
    <col min="3846" max="3846" width="11.5703125" style="3" customWidth="1"/>
    <col min="3847" max="3847" width="12.7109375" style="3" customWidth="1"/>
    <col min="3848" max="3848" width="14.42578125" style="3" customWidth="1"/>
    <col min="3849" max="3852" width="4.7109375" style="3" customWidth="1"/>
    <col min="3853" max="3853" width="5.28515625" style="3" customWidth="1"/>
    <col min="3854" max="3855" width="4.7109375" style="3" customWidth="1"/>
    <col min="3856" max="3857" width="7" style="3" customWidth="1"/>
    <col min="3858" max="3861" width="4.7109375" style="3" customWidth="1"/>
    <col min="3862" max="3862" width="5.28515625" style="3" customWidth="1"/>
    <col min="3863" max="3864" width="4.7109375" style="3" customWidth="1"/>
    <col min="3865" max="3867" width="7" style="3" customWidth="1"/>
    <col min="3868" max="3868" width="4.7109375" style="3" customWidth="1"/>
    <col min="3869" max="4100" width="9.140625" style="3"/>
    <col min="4101" max="4101" width="4.7109375" style="3" customWidth="1"/>
    <col min="4102" max="4102" width="11.5703125" style="3" customWidth="1"/>
    <col min="4103" max="4103" width="12.7109375" style="3" customWidth="1"/>
    <col min="4104" max="4104" width="14.42578125" style="3" customWidth="1"/>
    <col min="4105" max="4108" width="4.7109375" style="3" customWidth="1"/>
    <col min="4109" max="4109" width="5.28515625" style="3" customWidth="1"/>
    <col min="4110" max="4111" width="4.7109375" style="3" customWidth="1"/>
    <col min="4112" max="4113" width="7" style="3" customWidth="1"/>
    <col min="4114" max="4117" width="4.7109375" style="3" customWidth="1"/>
    <col min="4118" max="4118" width="5.28515625" style="3" customWidth="1"/>
    <col min="4119" max="4120" width="4.7109375" style="3" customWidth="1"/>
    <col min="4121" max="4123" width="7" style="3" customWidth="1"/>
    <col min="4124" max="4124" width="4.7109375" style="3" customWidth="1"/>
    <col min="4125" max="4356" width="9.140625" style="3"/>
    <col min="4357" max="4357" width="4.7109375" style="3" customWidth="1"/>
    <col min="4358" max="4358" width="11.5703125" style="3" customWidth="1"/>
    <col min="4359" max="4359" width="12.7109375" style="3" customWidth="1"/>
    <col min="4360" max="4360" width="14.42578125" style="3" customWidth="1"/>
    <col min="4361" max="4364" width="4.7109375" style="3" customWidth="1"/>
    <col min="4365" max="4365" width="5.28515625" style="3" customWidth="1"/>
    <col min="4366" max="4367" width="4.7109375" style="3" customWidth="1"/>
    <col min="4368" max="4369" width="7" style="3" customWidth="1"/>
    <col min="4370" max="4373" width="4.7109375" style="3" customWidth="1"/>
    <col min="4374" max="4374" width="5.28515625" style="3" customWidth="1"/>
    <col min="4375" max="4376" width="4.7109375" style="3" customWidth="1"/>
    <col min="4377" max="4379" width="7" style="3" customWidth="1"/>
    <col min="4380" max="4380" width="4.7109375" style="3" customWidth="1"/>
    <col min="4381" max="4612" width="9.140625" style="3"/>
    <col min="4613" max="4613" width="4.7109375" style="3" customWidth="1"/>
    <col min="4614" max="4614" width="11.5703125" style="3" customWidth="1"/>
    <col min="4615" max="4615" width="12.7109375" style="3" customWidth="1"/>
    <col min="4616" max="4616" width="14.42578125" style="3" customWidth="1"/>
    <col min="4617" max="4620" width="4.7109375" style="3" customWidth="1"/>
    <col min="4621" max="4621" width="5.28515625" style="3" customWidth="1"/>
    <col min="4622" max="4623" width="4.7109375" style="3" customWidth="1"/>
    <col min="4624" max="4625" width="7" style="3" customWidth="1"/>
    <col min="4626" max="4629" width="4.7109375" style="3" customWidth="1"/>
    <col min="4630" max="4630" width="5.28515625" style="3" customWidth="1"/>
    <col min="4631" max="4632" width="4.7109375" style="3" customWidth="1"/>
    <col min="4633" max="4635" width="7" style="3" customWidth="1"/>
    <col min="4636" max="4636" width="4.7109375" style="3" customWidth="1"/>
    <col min="4637" max="4868" width="9.140625" style="3"/>
    <col min="4869" max="4869" width="4.7109375" style="3" customWidth="1"/>
    <col min="4870" max="4870" width="11.5703125" style="3" customWidth="1"/>
    <col min="4871" max="4871" width="12.7109375" style="3" customWidth="1"/>
    <col min="4872" max="4872" width="14.42578125" style="3" customWidth="1"/>
    <col min="4873" max="4876" width="4.7109375" style="3" customWidth="1"/>
    <col min="4877" max="4877" width="5.28515625" style="3" customWidth="1"/>
    <col min="4878" max="4879" width="4.7109375" style="3" customWidth="1"/>
    <col min="4880" max="4881" width="7" style="3" customWidth="1"/>
    <col min="4882" max="4885" width="4.7109375" style="3" customWidth="1"/>
    <col min="4886" max="4886" width="5.28515625" style="3" customWidth="1"/>
    <col min="4887" max="4888" width="4.7109375" style="3" customWidth="1"/>
    <col min="4889" max="4891" width="7" style="3" customWidth="1"/>
    <col min="4892" max="4892" width="4.7109375" style="3" customWidth="1"/>
    <col min="4893" max="5124" width="9.140625" style="3"/>
    <col min="5125" max="5125" width="4.7109375" style="3" customWidth="1"/>
    <col min="5126" max="5126" width="11.5703125" style="3" customWidth="1"/>
    <col min="5127" max="5127" width="12.7109375" style="3" customWidth="1"/>
    <col min="5128" max="5128" width="14.42578125" style="3" customWidth="1"/>
    <col min="5129" max="5132" width="4.7109375" style="3" customWidth="1"/>
    <col min="5133" max="5133" width="5.28515625" style="3" customWidth="1"/>
    <col min="5134" max="5135" width="4.7109375" style="3" customWidth="1"/>
    <col min="5136" max="5137" width="7" style="3" customWidth="1"/>
    <col min="5138" max="5141" width="4.7109375" style="3" customWidth="1"/>
    <col min="5142" max="5142" width="5.28515625" style="3" customWidth="1"/>
    <col min="5143" max="5144" width="4.7109375" style="3" customWidth="1"/>
    <col min="5145" max="5147" width="7" style="3" customWidth="1"/>
    <col min="5148" max="5148" width="4.7109375" style="3" customWidth="1"/>
    <col min="5149" max="5380" width="9.140625" style="3"/>
    <col min="5381" max="5381" width="4.7109375" style="3" customWidth="1"/>
    <col min="5382" max="5382" width="11.5703125" style="3" customWidth="1"/>
    <col min="5383" max="5383" width="12.7109375" style="3" customWidth="1"/>
    <col min="5384" max="5384" width="14.42578125" style="3" customWidth="1"/>
    <col min="5385" max="5388" width="4.7109375" style="3" customWidth="1"/>
    <col min="5389" max="5389" width="5.28515625" style="3" customWidth="1"/>
    <col min="5390" max="5391" width="4.7109375" style="3" customWidth="1"/>
    <col min="5392" max="5393" width="7" style="3" customWidth="1"/>
    <col min="5394" max="5397" width="4.7109375" style="3" customWidth="1"/>
    <col min="5398" max="5398" width="5.28515625" style="3" customWidth="1"/>
    <col min="5399" max="5400" width="4.7109375" style="3" customWidth="1"/>
    <col min="5401" max="5403" width="7" style="3" customWidth="1"/>
    <col min="5404" max="5404" width="4.7109375" style="3" customWidth="1"/>
    <col min="5405" max="5636" width="9.140625" style="3"/>
    <col min="5637" max="5637" width="4.7109375" style="3" customWidth="1"/>
    <col min="5638" max="5638" width="11.5703125" style="3" customWidth="1"/>
    <col min="5639" max="5639" width="12.7109375" style="3" customWidth="1"/>
    <col min="5640" max="5640" width="14.42578125" style="3" customWidth="1"/>
    <col min="5641" max="5644" width="4.7109375" style="3" customWidth="1"/>
    <col min="5645" max="5645" width="5.28515625" style="3" customWidth="1"/>
    <col min="5646" max="5647" width="4.7109375" style="3" customWidth="1"/>
    <col min="5648" max="5649" width="7" style="3" customWidth="1"/>
    <col min="5650" max="5653" width="4.7109375" style="3" customWidth="1"/>
    <col min="5654" max="5654" width="5.28515625" style="3" customWidth="1"/>
    <col min="5655" max="5656" width="4.7109375" style="3" customWidth="1"/>
    <col min="5657" max="5659" width="7" style="3" customWidth="1"/>
    <col min="5660" max="5660" width="4.7109375" style="3" customWidth="1"/>
    <col min="5661" max="5892" width="9.140625" style="3"/>
    <col min="5893" max="5893" width="4.7109375" style="3" customWidth="1"/>
    <col min="5894" max="5894" width="11.5703125" style="3" customWidth="1"/>
    <col min="5895" max="5895" width="12.7109375" style="3" customWidth="1"/>
    <col min="5896" max="5896" width="14.42578125" style="3" customWidth="1"/>
    <col min="5897" max="5900" width="4.7109375" style="3" customWidth="1"/>
    <col min="5901" max="5901" width="5.28515625" style="3" customWidth="1"/>
    <col min="5902" max="5903" width="4.7109375" style="3" customWidth="1"/>
    <col min="5904" max="5905" width="7" style="3" customWidth="1"/>
    <col min="5906" max="5909" width="4.7109375" style="3" customWidth="1"/>
    <col min="5910" max="5910" width="5.28515625" style="3" customWidth="1"/>
    <col min="5911" max="5912" width="4.7109375" style="3" customWidth="1"/>
    <col min="5913" max="5915" width="7" style="3" customWidth="1"/>
    <col min="5916" max="5916" width="4.7109375" style="3" customWidth="1"/>
    <col min="5917" max="6148" width="9.140625" style="3"/>
    <col min="6149" max="6149" width="4.7109375" style="3" customWidth="1"/>
    <col min="6150" max="6150" width="11.5703125" style="3" customWidth="1"/>
    <col min="6151" max="6151" width="12.7109375" style="3" customWidth="1"/>
    <col min="6152" max="6152" width="14.42578125" style="3" customWidth="1"/>
    <col min="6153" max="6156" width="4.7109375" style="3" customWidth="1"/>
    <col min="6157" max="6157" width="5.28515625" style="3" customWidth="1"/>
    <col min="6158" max="6159" width="4.7109375" style="3" customWidth="1"/>
    <col min="6160" max="6161" width="7" style="3" customWidth="1"/>
    <col min="6162" max="6165" width="4.7109375" style="3" customWidth="1"/>
    <col min="6166" max="6166" width="5.28515625" style="3" customWidth="1"/>
    <col min="6167" max="6168" width="4.7109375" style="3" customWidth="1"/>
    <col min="6169" max="6171" width="7" style="3" customWidth="1"/>
    <col min="6172" max="6172" width="4.7109375" style="3" customWidth="1"/>
    <col min="6173" max="6404" width="9.140625" style="3"/>
    <col min="6405" max="6405" width="4.7109375" style="3" customWidth="1"/>
    <col min="6406" max="6406" width="11.5703125" style="3" customWidth="1"/>
    <col min="6407" max="6407" width="12.7109375" style="3" customWidth="1"/>
    <col min="6408" max="6408" width="14.42578125" style="3" customWidth="1"/>
    <col min="6409" max="6412" width="4.7109375" style="3" customWidth="1"/>
    <col min="6413" max="6413" width="5.28515625" style="3" customWidth="1"/>
    <col min="6414" max="6415" width="4.7109375" style="3" customWidth="1"/>
    <col min="6416" max="6417" width="7" style="3" customWidth="1"/>
    <col min="6418" max="6421" width="4.7109375" style="3" customWidth="1"/>
    <col min="6422" max="6422" width="5.28515625" style="3" customWidth="1"/>
    <col min="6423" max="6424" width="4.7109375" style="3" customWidth="1"/>
    <col min="6425" max="6427" width="7" style="3" customWidth="1"/>
    <col min="6428" max="6428" width="4.7109375" style="3" customWidth="1"/>
    <col min="6429" max="6660" width="9.140625" style="3"/>
    <col min="6661" max="6661" width="4.7109375" style="3" customWidth="1"/>
    <col min="6662" max="6662" width="11.5703125" style="3" customWidth="1"/>
    <col min="6663" max="6663" width="12.7109375" style="3" customWidth="1"/>
    <col min="6664" max="6664" width="14.42578125" style="3" customWidth="1"/>
    <col min="6665" max="6668" width="4.7109375" style="3" customWidth="1"/>
    <col min="6669" max="6669" width="5.28515625" style="3" customWidth="1"/>
    <col min="6670" max="6671" width="4.7109375" style="3" customWidth="1"/>
    <col min="6672" max="6673" width="7" style="3" customWidth="1"/>
    <col min="6674" max="6677" width="4.7109375" style="3" customWidth="1"/>
    <col min="6678" max="6678" width="5.28515625" style="3" customWidth="1"/>
    <col min="6679" max="6680" width="4.7109375" style="3" customWidth="1"/>
    <col min="6681" max="6683" width="7" style="3" customWidth="1"/>
    <col min="6684" max="6684" width="4.7109375" style="3" customWidth="1"/>
    <col min="6685" max="6916" width="9.140625" style="3"/>
    <col min="6917" max="6917" width="4.7109375" style="3" customWidth="1"/>
    <col min="6918" max="6918" width="11.5703125" style="3" customWidth="1"/>
    <col min="6919" max="6919" width="12.7109375" style="3" customWidth="1"/>
    <col min="6920" max="6920" width="14.42578125" style="3" customWidth="1"/>
    <col min="6921" max="6924" width="4.7109375" style="3" customWidth="1"/>
    <col min="6925" max="6925" width="5.28515625" style="3" customWidth="1"/>
    <col min="6926" max="6927" width="4.7109375" style="3" customWidth="1"/>
    <col min="6928" max="6929" width="7" style="3" customWidth="1"/>
    <col min="6930" max="6933" width="4.7109375" style="3" customWidth="1"/>
    <col min="6934" max="6934" width="5.28515625" style="3" customWidth="1"/>
    <col min="6935" max="6936" width="4.7109375" style="3" customWidth="1"/>
    <col min="6937" max="6939" width="7" style="3" customWidth="1"/>
    <col min="6940" max="6940" width="4.7109375" style="3" customWidth="1"/>
    <col min="6941" max="7172" width="9.140625" style="3"/>
    <col min="7173" max="7173" width="4.7109375" style="3" customWidth="1"/>
    <col min="7174" max="7174" width="11.5703125" style="3" customWidth="1"/>
    <col min="7175" max="7175" width="12.7109375" style="3" customWidth="1"/>
    <col min="7176" max="7176" width="14.42578125" style="3" customWidth="1"/>
    <col min="7177" max="7180" width="4.7109375" style="3" customWidth="1"/>
    <col min="7181" max="7181" width="5.28515625" style="3" customWidth="1"/>
    <col min="7182" max="7183" width="4.7109375" style="3" customWidth="1"/>
    <col min="7184" max="7185" width="7" style="3" customWidth="1"/>
    <col min="7186" max="7189" width="4.7109375" style="3" customWidth="1"/>
    <col min="7190" max="7190" width="5.28515625" style="3" customWidth="1"/>
    <col min="7191" max="7192" width="4.7109375" style="3" customWidth="1"/>
    <col min="7193" max="7195" width="7" style="3" customWidth="1"/>
    <col min="7196" max="7196" width="4.7109375" style="3" customWidth="1"/>
    <col min="7197" max="7428" width="9.140625" style="3"/>
    <col min="7429" max="7429" width="4.7109375" style="3" customWidth="1"/>
    <col min="7430" max="7430" width="11.5703125" style="3" customWidth="1"/>
    <col min="7431" max="7431" width="12.7109375" style="3" customWidth="1"/>
    <col min="7432" max="7432" width="14.42578125" style="3" customWidth="1"/>
    <col min="7433" max="7436" width="4.7109375" style="3" customWidth="1"/>
    <col min="7437" max="7437" width="5.28515625" style="3" customWidth="1"/>
    <col min="7438" max="7439" width="4.7109375" style="3" customWidth="1"/>
    <col min="7440" max="7441" width="7" style="3" customWidth="1"/>
    <col min="7442" max="7445" width="4.7109375" style="3" customWidth="1"/>
    <col min="7446" max="7446" width="5.28515625" style="3" customWidth="1"/>
    <col min="7447" max="7448" width="4.7109375" style="3" customWidth="1"/>
    <col min="7449" max="7451" width="7" style="3" customWidth="1"/>
    <col min="7452" max="7452" width="4.7109375" style="3" customWidth="1"/>
    <col min="7453" max="7684" width="9.140625" style="3"/>
    <col min="7685" max="7685" width="4.7109375" style="3" customWidth="1"/>
    <col min="7686" max="7686" width="11.5703125" style="3" customWidth="1"/>
    <col min="7687" max="7687" width="12.7109375" style="3" customWidth="1"/>
    <col min="7688" max="7688" width="14.42578125" style="3" customWidth="1"/>
    <col min="7689" max="7692" width="4.7109375" style="3" customWidth="1"/>
    <col min="7693" max="7693" width="5.28515625" style="3" customWidth="1"/>
    <col min="7694" max="7695" width="4.7109375" style="3" customWidth="1"/>
    <col min="7696" max="7697" width="7" style="3" customWidth="1"/>
    <col min="7698" max="7701" width="4.7109375" style="3" customWidth="1"/>
    <col min="7702" max="7702" width="5.28515625" style="3" customWidth="1"/>
    <col min="7703" max="7704" width="4.7109375" style="3" customWidth="1"/>
    <col min="7705" max="7707" width="7" style="3" customWidth="1"/>
    <col min="7708" max="7708" width="4.7109375" style="3" customWidth="1"/>
    <col min="7709" max="7940" width="9.140625" style="3"/>
    <col min="7941" max="7941" width="4.7109375" style="3" customWidth="1"/>
    <col min="7942" max="7942" width="11.5703125" style="3" customWidth="1"/>
    <col min="7943" max="7943" width="12.7109375" style="3" customWidth="1"/>
    <col min="7944" max="7944" width="14.42578125" style="3" customWidth="1"/>
    <col min="7945" max="7948" width="4.7109375" style="3" customWidth="1"/>
    <col min="7949" max="7949" width="5.28515625" style="3" customWidth="1"/>
    <col min="7950" max="7951" width="4.7109375" style="3" customWidth="1"/>
    <col min="7952" max="7953" width="7" style="3" customWidth="1"/>
    <col min="7954" max="7957" width="4.7109375" style="3" customWidth="1"/>
    <col min="7958" max="7958" width="5.28515625" style="3" customWidth="1"/>
    <col min="7959" max="7960" width="4.7109375" style="3" customWidth="1"/>
    <col min="7961" max="7963" width="7" style="3" customWidth="1"/>
    <col min="7964" max="7964" width="4.7109375" style="3" customWidth="1"/>
    <col min="7965" max="8196" width="9.140625" style="3"/>
    <col min="8197" max="8197" width="4.7109375" style="3" customWidth="1"/>
    <col min="8198" max="8198" width="11.5703125" style="3" customWidth="1"/>
    <col min="8199" max="8199" width="12.7109375" style="3" customWidth="1"/>
    <col min="8200" max="8200" width="14.42578125" style="3" customWidth="1"/>
    <col min="8201" max="8204" width="4.7109375" style="3" customWidth="1"/>
    <col min="8205" max="8205" width="5.28515625" style="3" customWidth="1"/>
    <col min="8206" max="8207" width="4.7109375" style="3" customWidth="1"/>
    <col min="8208" max="8209" width="7" style="3" customWidth="1"/>
    <col min="8210" max="8213" width="4.7109375" style="3" customWidth="1"/>
    <col min="8214" max="8214" width="5.28515625" style="3" customWidth="1"/>
    <col min="8215" max="8216" width="4.7109375" style="3" customWidth="1"/>
    <col min="8217" max="8219" width="7" style="3" customWidth="1"/>
    <col min="8220" max="8220" width="4.7109375" style="3" customWidth="1"/>
    <col min="8221" max="8452" width="9.140625" style="3"/>
    <col min="8453" max="8453" width="4.7109375" style="3" customWidth="1"/>
    <col min="8454" max="8454" width="11.5703125" style="3" customWidth="1"/>
    <col min="8455" max="8455" width="12.7109375" style="3" customWidth="1"/>
    <col min="8456" max="8456" width="14.42578125" style="3" customWidth="1"/>
    <col min="8457" max="8460" width="4.7109375" style="3" customWidth="1"/>
    <col min="8461" max="8461" width="5.28515625" style="3" customWidth="1"/>
    <col min="8462" max="8463" width="4.7109375" style="3" customWidth="1"/>
    <col min="8464" max="8465" width="7" style="3" customWidth="1"/>
    <col min="8466" max="8469" width="4.7109375" style="3" customWidth="1"/>
    <col min="8470" max="8470" width="5.28515625" style="3" customWidth="1"/>
    <col min="8471" max="8472" width="4.7109375" style="3" customWidth="1"/>
    <col min="8473" max="8475" width="7" style="3" customWidth="1"/>
    <col min="8476" max="8476" width="4.7109375" style="3" customWidth="1"/>
    <col min="8477" max="8708" width="9.140625" style="3"/>
    <col min="8709" max="8709" width="4.7109375" style="3" customWidth="1"/>
    <col min="8710" max="8710" width="11.5703125" style="3" customWidth="1"/>
    <col min="8711" max="8711" width="12.7109375" style="3" customWidth="1"/>
    <col min="8712" max="8712" width="14.42578125" style="3" customWidth="1"/>
    <col min="8713" max="8716" width="4.7109375" style="3" customWidth="1"/>
    <col min="8717" max="8717" width="5.28515625" style="3" customWidth="1"/>
    <col min="8718" max="8719" width="4.7109375" style="3" customWidth="1"/>
    <col min="8720" max="8721" width="7" style="3" customWidth="1"/>
    <col min="8722" max="8725" width="4.7109375" style="3" customWidth="1"/>
    <col min="8726" max="8726" width="5.28515625" style="3" customWidth="1"/>
    <col min="8727" max="8728" width="4.7109375" style="3" customWidth="1"/>
    <col min="8729" max="8731" width="7" style="3" customWidth="1"/>
    <col min="8732" max="8732" width="4.7109375" style="3" customWidth="1"/>
    <col min="8733" max="8964" width="9.140625" style="3"/>
    <col min="8965" max="8965" width="4.7109375" style="3" customWidth="1"/>
    <col min="8966" max="8966" width="11.5703125" style="3" customWidth="1"/>
    <col min="8967" max="8967" width="12.7109375" style="3" customWidth="1"/>
    <col min="8968" max="8968" width="14.42578125" style="3" customWidth="1"/>
    <col min="8969" max="8972" width="4.7109375" style="3" customWidth="1"/>
    <col min="8973" max="8973" width="5.28515625" style="3" customWidth="1"/>
    <col min="8974" max="8975" width="4.7109375" style="3" customWidth="1"/>
    <col min="8976" max="8977" width="7" style="3" customWidth="1"/>
    <col min="8978" max="8981" width="4.7109375" style="3" customWidth="1"/>
    <col min="8982" max="8982" width="5.28515625" style="3" customWidth="1"/>
    <col min="8983" max="8984" width="4.7109375" style="3" customWidth="1"/>
    <col min="8985" max="8987" width="7" style="3" customWidth="1"/>
    <col min="8988" max="8988" width="4.7109375" style="3" customWidth="1"/>
    <col min="8989" max="9220" width="9.140625" style="3"/>
    <col min="9221" max="9221" width="4.7109375" style="3" customWidth="1"/>
    <col min="9222" max="9222" width="11.5703125" style="3" customWidth="1"/>
    <col min="9223" max="9223" width="12.7109375" style="3" customWidth="1"/>
    <col min="9224" max="9224" width="14.42578125" style="3" customWidth="1"/>
    <col min="9225" max="9228" width="4.7109375" style="3" customWidth="1"/>
    <col min="9229" max="9229" width="5.28515625" style="3" customWidth="1"/>
    <col min="9230" max="9231" width="4.7109375" style="3" customWidth="1"/>
    <col min="9232" max="9233" width="7" style="3" customWidth="1"/>
    <col min="9234" max="9237" width="4.7109375" style="3" customWidth="1"/>
    <col min="9238" max="9238" width="5.28515625" style="3" customWidth="1"/>
    <col min="9239" max="9240" width="4.7109375" style="3" customWidth="1"/>
    <col min="9241" max="9243" width="7" style="3" customWidth="1"/>
    <col min="9244" max="9244" width="4.7109375" style="3" customWidth="1"/>
    <col min="9245" max="9476" width="9.140625" style="3"/>
    <col min="9477" max="9477" width="4.7109375" style="3" customWidth="1"/>
    <col min="9478" max="9478" width="11.5703125" style="3" customWidth="1"/>
    <col min="9479" max="9479" width="12.7109375" style="3" customWidth="1"/>
    <col min="9480" max="9480" width="14.42578125" style="3" customWidth="1"/>
    <col min="9481" max="9484" width="4.7109375" style="3" customWidth="1"/>
    <col min="9485" max="9485" width="5.28515625" style="3" customWidth="1"/>
    <col min="9486" max="9487" width="4.7109375" style="3" customWidth="1"/>
    <col min="9488" max="9489" width="7" style="3" customWidth="1"/>
    <col min="9490" max="9493" width="4.7109375" style="3" customWidth="1"/>
    <col min="9494" max="9494" width="5.28515625" style="3" customWidth="1"/>
    <col min="9495" max="9496" width="4.7109375" style="3" customWidth="1"/>
    <col min="9497" max="9499" width="7" style="3" customWidth="1"/>
    <col min="9500" max="9500" width="4.7109375" style="3" customWidth="1"/>
    <col min="9501" max="9732" width="9.140625" style="3"/>
    <col min="9733" max="9733" width="4.7109375" style="3" customWidth="1"/>
    <col min="9734" max="9734" width="11.5703125" style="3" customWidth="1"/>
    <col min="9735" max="9735" width="12.7109375" style="3" customWidth="1"/>
    <col min="9736" max="9736" width="14.42578125" style="3" customWidth="1"/>
    <col min="9737" max="9740" width="4.7109375" style="3" customWidth="1"/>
    <col min="9741" max="9741" width="5.28515625" style="3" customWidth="1"/>
    <col min="9742" max="9743" width="4.7109375" style="3" customWidth="1"/>
    <col min="9744" max="9745" width="7" style="3" customWidth="1"/>
    <col min="9746" max="9749" width="4.7109375" style="3" customWidth="1"/>
    <col min="9750" max="9750" width="5.28515625" style="3" customWidth="1"/>
    <col min="9751" max="9752" width="4.7109375" style="3" customWidth="1"/>
    <col min="9753" max="9755" width="7" style="3" customWidth="1"/>
    <col min="9756" max="9756" width="4.7109375" style="3" customWidth="1"/>
    <col min="9757" max="9988" width="9.140625" style="3"/>
    <col min="9989" max="9989" width="4.7109375" style="3" customWidth="1"/>
    <col min="9990" max="9990" width="11.5703125" style="3" customWidth="1"/>
    <col min="9991" max="9991" width="12.7109375" style="3" customWidth="1"/>
    <col min="9992" max="9992" width="14.42578125" style="3" customWidth="1"/>
    <col min="9993" max="9996" width="4.7109375" style="3" customWidth="1"/>
    <col min="9997" max="9997" width="5.28515625" style="3" customWidth="1"/>
    <col min="9998" max="9999" width="4.7109375" style="3" customWidth="1"/>
    <col min="10000" max="10001" width="7" style="3" customWidth="1"/>
    <col min="10002" max="10005" width="4.7109375" style="3" customWidth="1"/>
    <col min="10006" max="10006" width="5.28515625" style="3" customWidth="1"/>
    <col min="10007" max="10008" width="4.7109375" style="3" customWidth="1"/>
    <col min="10009" max="10011" width="7" style="3" customWidth="1"/>
    <col min="10012" max="10012" width="4.7109375" style="3" customWidth="1"/>
    <col min="10013" max="10244" width="9.140625" style="3"/>
    <col min="10245" max="10245" width="4.7109375" style="3" customWidth="1"/>
    <col min="10246" max="10246" width="11.5703125" style="3" customWidth="1"/>
    <col min="10247" max="10247" width="12.7109375" style="3" customWidth="1"/>
    <col min="10248" max="10248" width="14.42578125" style="3" customWidth="1"/>
    <col min="10249" max="10252" width="4.7109375" style="3" customWidth="1"/>
    <col min="10253" max="10253" width="5.28515625" style="3" customWidth="1"/>
    <col min="10254" max="10255" width="4.7109375" style="3" customWidth="1"/>
    <col min="10256" max="10257" width="7" style="3" customWidth="1"/>
    <col min="10258" max="10261" width="4.7109375" style="3" customWidth="1"/>
    <col min="10262" max="10262" width="5.28515625" style="3" customWidth="1"/>
    <col min="10263" max="10264" width="4.7109375" style="3" customWidth="1"/>
    <col min="10265" max="10267" width="7" style="3" customWidth="1"/>
    <col min="10268" max="10268" width="4.7109375" style="3" customWidth="1"/>
    <col min="10269" max="10500" width="9.140625" style="3"/>
    <col min="10501" max="10501" width="4.7109375" style="3" customWidth="1"/>
    <col min="10502" max="10502" width="11.5703125" style="3" customWidth="1"/>
    <col min="10503" max="10503" width="12.7109375" style="3" customWidth="1"/>
    <col min="10504" max="10504" width="14.42578125" style="3" customWidth="1"/>
    <col min="10505" max="10508" width="4.7109375" style="3" customWidth="1"/>
    <col min="10509" max="10509" width="5.28515625" style="3" customWidth="1"/>
    <col min="10510" max="10511" width="4.7109375" style="3" customWidth="1"/>
    <col min="10512" max="10513" width="7" style="3" customWidth="1"/>
    <col min="10514" max="10517" width="4.7109375" style="3" customWidth="1"/>
    <col min="10518" max="10518" width="5.28515625" style="3" customWidth="1"/>
    <col min="10519" max="10520" width="4.7109375" style="3" customWidth="1"/>
    <col min="10521" max="10523" width="7" style="3" customWidth="1"/>
    <col min="10524" max="10524" width="4.7109375" style="3" customWidth="1"/>
    <col min="10525" max="10756" width="9.140625" style="3"/>
    <col min="10757" max="10757" width="4.7109375" style="3" customWidth="1"/>
    <col min="10758" max="10758" width="11.5703125" style="3" customWidth="1"/>
    <col min="10759" max="10759" width="12.7109375" style="3" customWidth="1"/>
    <col min="10760" max="10760" width="14.42578125" style="3" customWidth="1"/>
    <col min="10761" max="10764" width="4.7109375" style="3" customWidth="1"/>
    <col min="10765" max="10765" width="5.28515625" style="3" customWidth="1"/>
    <col min="10766" max="10767" width="4.7109375" style="3" customWidth="1"/>
    <col min="10768" max="10769" width="7" style="3" customWidth="1"/>
    <col min="10770" max="10773" width="4.7109375" style="3" customWidth="1"/>
    <col min="10774" max="10774" width="5.28515625" style="3" customWidth="1"/>
    <col min="10775" max="10776" width="4.7109375" style="3" customWidth="1"/>
    <col min="10777" max="10779" width="7" style="3" customWidth="1"/>
    <col min="10780" max="10780" width="4.7109375" style="3" customWidth="1"/>
    <col min="10781" max="11012" width="9.140625" style="3"/>
    <col min="11013" max="11013" width="4.7109375" style="3" customWidth="1"/>
    <col min="11014" max="11014" width="11.5703125" style="3" customWidth="1"/>
    <col min="11015" max="11015" width="12.7109375" style="3" customWidth="1"/>
    <col min="11016" max="11016" width="14.42578125" style="3" customWidth="1"/>
    <col min="11017" max="11020" width="4.7109375" style="3" customWidth="1"/>
    <col min="11021" max="11021" width="5.28515625" style="3" customWidth="1"/>
    <col min="11022" max="11023" width="4.7109375" style="3" customWidth="1"/>
    <col min="11024" max="11025" width="7" style="3" customWidth="1"/>
    <col min="11026" max="11029" width="4.7109375" style="3" customWidth="1"/>
    <col min="11030" max="11030" width="5.28515625" style="3" customWidth="1"/>
    <col min="11031" max="11032" width="4.7109375" style="3" customWidth="1"/>
    <col min="11033" max="11035" width="7" style="3" customWidth="1"/>
    <col min="11036" max="11036" width="4.7109375" style="3" customWidth="1"/>
    <col min="11037" max="11268" width="9.140625" style="3"/>
    <col min="11269" max="11269" width="4.7109375" style="3" customWidth="1"/>
    <col min="11270" max="11270" width="11.5703125" style="3" customWidth="1"/>
    <col min="11271" max="11271" width="12.7109375" style="3" customWidth="1"/>
    <col min="11272" max="11272" width="14.42578125" style="3" customWidth="1"/>
    <col min="11273" max="11276" width="4.7109375" style="3" customWidth="1"/>
    <col min="11277" max="11277" width="5.28515625" style="3" customWidth="1"/>
    <col min="11278" max="11279" width="4.7109375" style="3" customWidth="1"/>
    <col min="11280" max="11281" width="7" style="3" customWidth="1"/>
    <col min="11282" max="11285" width="4.7109375" style="3" customWidth="1"/>
    <col min="11286" max="11286" width="5.28515625" style="3" customWidth="1"/>
    <col min="11287" max="11288" width="4.7109375" style="3" customWidth="1"/>
    <col min="11289" max="11291" width="7" style="3" customWidth="1"/>
    <col min="11292" max="11292" width="4.7109375" style="3" customWidth="1"/>
    <col min="11293" max="11524" width="9.140625" style="3"/>
    <col min="11525" max="11525" width="4.7109375" style="3" customWidth="1"/>
    <col min="11526" max="11526" width="11.5703125" style="3" customWidth="1"/>
    <col min="11527" max="11527" width="12.7109375" style="3" customWidth="1"/>
    <col min="11528" max="11528" width="14.42578125" style="3" customWidth="1"/>
    <col min="11529" max="11532" width="4.7109375" style="3" customWidth="1"/>
    <col min="11533" max="11533" width="5.28515625" style="3" customWidth="1"/>
    <col min="11534" max="11535" width="4.7109375" style="3" customWidth="1"/>
    <col min="11536" max="11537" width="7" style="3" customWidth="1"/>
    <col min="11538" max="11541" width="4.7109375" style="3" customWidth="1"/>
    <col min="11542" max="11542" width="5.28515625" style="3" customWidth="1"/>
    <col min="11543" max="11544" width="4.7109375" style="3" customWidth="1"/>
    <col min="11545" max="11547" width="7" style="3" customWidth="1"/>
    <col min="11548" max="11548" width="4.7109375" style="3" customWidth="1"/>
    <col min="11549" max="11780" width="9.140625" style="3"/>
    <col min="11781" max="11781" width="4.7109375" style="3" customWidth="1"/>
    <col min="11782" max="11782" width="11.5703125" style="3" customWidth="1"/>
    <col min="11783" max="11783" width="12.7109375" style="3" customWidth="1"/>
    <col min="11784" max="11784" width="14.42578125" style="3" customWidth="1"/>
    <col min="11785" max="11788" width="4.7109375" style="3" customWidth="1"/>
    <col min="11789" max="11789" width="5.28515625" style="3" customWidth="1"/>
    <col min="11790" max="11791" width="4.7109375" style="3" customWidth="1"/>
    <col min="11792" max="11793" width="7" style="3" customWidth="1"/>
    <col min="11794" max="11797" width="4.7109375" style="3" customWidth="1"/>
    <col min="11798" max="11798" width="5.28515625" style="3" customWidth="1"/>
    <col min="11799" max="11800" width="4.7109375" style="3" customWidth="1"/>
    <col min="11801" max="11803" width="7" style="3" customWidth="1"/>
    <col min="11804" max="11804" width="4.7109375" style="3" customWidth="1"/>
    <col min="11805" max="12036" width="9.140625" style="3"/>
    <col min="12037" max="12037" width="4.7109375" style="3" customWidth="1"/>
    <col min="12038" max="12038" width="11.5703125" style="3" customWidth="1"/>
    <col min="12039" max="12039" width="12.7109375" style="3" customWidth="1"/>
    <col min="12040" max="12040" width="14.42578125" style="3" customWidth="1"/>
    <col min="12041" max="12044" width="4.7109375" style="3" customWidth="1"/>
    <col min="12045" max="12045" width="5.28515625" style="3" customWidth="1"/>
    <col min="12046" max="12047" width="4.7109375" style="3" customWidth="1"/>
    <col min="12048" max="12049" width="7" style="3" customWidth="1"/>
    <col min="12050" max="12053" width="4.7109375" style="3" customWidth="1"/>
    <col min="12054" max="12054" width="5.28515625" style="3" customWidth="1"/>
    <col min="12055" max="12056" width="4.7109375" style="3" customWidth="1"/>
    <col min="12057" max="12059" width="7" style="3" customWidth="1"/>
    <col min="12060" max="12060" width="4.7109375" style="3" customWidth="1"/>
    <col min="12061" max="12292" width="9.140625" style="3"/>
    <col min="12293" max="12293" width="4.7109375" style="3" customWidth="1"/>
    <col min="12294" max="12294" width="11.5703125" style="3" customWidth="1"/>
    <col min="12295" max="12295" width="12.7109375" style="3" customWidth="1"/>
    <col min="12296" max="12296" width="14.42578125" style="3" customWidth="1"/>
    <col min="12297" max="12300" width="4.7109375" style="3" customWidth="1"/>
    <col min="12301" max="12301" width="5.28515625" style="3" customWidth="1"/>
    <col min="12302" max="12303" width="4.7109375" style="3" customWidth="1"/>
    <col min="12304" max="12305" width="7" style="3" customWidth="1"/>
    <col min="12306" max="12309" width="4.7109375" style="3" customWidth="1"/>
    <col min="12310" max="12310" width="5.28515625" style="3" customWidth="1"/>
    <col min="12311" max="12312" width="4.7109375" style="3" customWidth="1"/>
    <col min="12313" max="12315" width="7" style="3" customWidth="1"/>
    <col min="12316" max="12316" width="4.7109375" style="3" customWidth="1"/>
    <col min="12317" max="12548" width="9.140625" style="3"/>
    <col min="12549" max="12549" width="4.7109375" style="3" customWidth="1"/>
    <col min="12550" max="12550" width="11.5703125" style="3" customWidth="1"/>
    <col min="12551" max="12551" width="12.7109375" style="3" customWidth="1"/>
    <col min="12552" max="12552" width="14.42578125" style="3" customWidth="1"/>
    <col min="12553" max="12556" width="4.7109375" style="3" customWidth="1"/>
    <col min="12557" max="12557" width="5.28515625" style="3" customWidth="1"/>
    <col min="12558" max="12559" width="4.7109375" style="3" customWidth="1"/>
    <col min="12560" max="12561" width="7" style="3" customWidth="1"/>
    <col min="12562" max="12565" width="4.7109375" style="3" customWidth="1"/>
    <col min="12566" max="12566" width="5.28515625" style="3" customWidth="1"/>
    <col min="12567" max="12568" width="4.7109375" style="3" customWidth="1"/>
    <col min="12569" max="12571" width="7" style="3" customWidth="1"/>
    <col min="12572" max="12572" width="4.7109375" style="3" customWidth="1"/>
    <col min="12573" max="12804" width="9.140625" style="3"/>
    <col min="12805" max="12805" width="4.7109375" style="3" customWidth="1"/>
    <col min="12806" max="12806" width="11.5703125" style="3" customWidth="1"/>
    <col min="12807" max="12807" width="12.7109375" style="3" customWidth="1"/>
    <col min="12808" max="12808" width="14.42578125" style="3" customWidth="1"/>
    <col min="12809" max="12812" width="4.7109375" style="3" customWidth="1"/>
    <col min="12813" max="12813" width="5.28515625" style="3" customWidth="1"/>
    <col min="12814" max="12815" width="4.7109375" style="3" customWidth="1"/>
    <col min="12816" max="12817" width="7" style="3" customWidth="1"/>
    <col min="12818" max="12821" width="4.7109375" style="3" customWidth="1"/>
    <col min="12822" max="12822" width="5.28515625" style="3" customWidth="1"/>
    <col min="12823" max="12824" width="4.7109375" style="3" customWidth="1"/>
    <col min="12825" max="12827" width="7" style="3" customWidth="1"/>
    <col min="12828" max="12828" width="4.7109375" style="3" customWidth="1"/>
    <col min="12829" max="13060" width="9.140625" style="3"/>
    <col min="13061" max="13061" width="4.7109375" style="3" customWidth="1"/>
    <col min="13062" max="13062" width="11.5703125" style="3" customWidth="1"/>
    <col min="13063" max="13063" width="12.7109375" style="3" customWidth="1"/>
    <col min="13064" max="13064" width="14.42578125" style="3" customWidth="1"/>
    <col min="13065" max="13068" width="4.7109375" style="3" customWidth="1"/>
    <col min="13069" max="13069" width="5.28515625" style="3" customWidth="1"/>
    <col min="13070" max="13071" width="4.7109375" style="3" customWidth="1"/>
    <col min="13072" max="13073" width="7" style="3" customWidth="1"/>
    <col min="13074" max="13077" width="4.7109375" style="3" customWidth="1"/>
    <col min="13078" max="13078" width="5.28515625" style="3" customWidth="1"/>
    <col min="13079" max="13080" width="4.7109375" style="3" customWidth="1"/>
    <col min="13081" max="13083" width="7" style="3" customWidth="1"/>
    <col min="13084" max="13084" width="4.7109375" style="3" customWidth="1"/>
    <col min="13085" max="13316" width="9.140625" style="3"/>
    <col min="13317" max="13317" width="4.7109375" style="3" customWidth="1"/>
    <col min="13318" max="13318" width="11.5703125" style="3" customWidth="1"/>
    <col min="13319" max="13319" width="12.7109375" style="3" customWidth="1"/>
    <col min="13320" max="13320" width="14.42578125" style="3" customWidth="1"/>
    <col min="13321" max="13324" width="4.7109375" style="3" customWidth="1"/>
    <col min="13325" max="13325" width="5.28515625" style="3" customWidth="1"/>
    <col min="13326" max="13327" width="4.7109375" style="3" customWidth="1"/>
    <col min="13328" max="13329" width="7" style="3" customWidth="1"/>
    <col min="13330" max="13333" width="4.7109375" style="3" customWidth="1"/>
    <col min="13334" max="13334" width="5.28515625" style="3" customWidth="1"/>
    <col min="13335" max="13336" width="4.7109375" style="3" customWidth="1"/>
    <col min="13337" max="13339" width="7" style="3" customWidth="1"/>
    <col min="13340" max="13340" width="4.7109375" style="3" customWidth="1"/>
    <col min="13341" max="13572" width="9.140625" style="3"/>
    <col min="13573" max="13573" width="4.7109375" style="3" customWidth="1"/>
    <col min="13574" max="13574" width="11.5703125" style="3" customWidth="1"/>
    <col min="13575" max="13575" width="12.7109375" style="3" customWidth="1"/>
    <col min="13576" max="13576" width="14.42578125" style="3" customWidth="1"/>
    <col min="13577" max="13580" width="4.7109375" style="3" customWidth="1"/>
    <col min="13581" max="13581" width="5.28515625" style="3" customWidth="1"/>
    <col min="13582" max="13583" width="4.7109375" style="3" customWidth="1"/>
    <col min="13584" max="13585" width="7" style="3" customWidth="1"/>
    <col min="13586" max="13589" width="4.7109375" style="3" customWidth="1"/>
    <col min="13590" max="13590" width="5.28515625" style="3" customWidth="1"/>
    <col min="13591" max="13592" width="4.7109375" style="3" customWidth="1"/>
    <col min="13593" max="13595" width="7" style="3" customWidth="1"/>
    <col min="13596" max="13596" width="4.7109375" style="3" customWidth="1"/>
    <col min="13597" max="13828" width="9.140625" style="3"/>
    <col min="13829" max="13829" width="4.7109375" style="3" customWidth="1"/>
    <col min="13830" max="13830" width="11.5703125" style="3" customWidth="1"/>
    <col min="13831" max="13831" width="12.7109375" style="3" customWidth="1"/>
    <col min="13832" max="13832" width="14.42578125" style="3" customWidth="1"/>
    <col min="13833" max="13836" width="4.7109375" style="3" customWidth="1"/>
    <col min="13837" max="13837" width="5.28515625" style="3" customWidth="1"/>
    <col min="13838" max="13839" width="4.7109375" style="3" customWidth="1"/>
    <col min="13840" max="13841" width="7" style="3" customWidth="1"/>
    <col min="13842" max="13845" width="4.7109375" style="3" customWidth="1"/>
    <col min="13846" max="13846" width="5.28515625" style="3" customWidth="1"/>
    <col min="13847" max="13848" width="4.7109375" style="3" customWidth="1"/>
    <col min="13849" max="13851" width="7" style="3" customWidth="1"/>
    <col min="13852" max="13852" width="4.7109375" style="3" customWidth="1"/>
    <col min="13853" max="14084" width="9.140625" style="3"/>
    <col min="14085" max="14085" width="4.7109375" style="3" customWidth="1"/>
    <col min="14086" max="14086" width="11.5703125" style="3" customWidth="1"/>
    <col min="14087" max="14087" width="12.7109375" style="3" customWidth="1"/>
    <col min="14088" max="14088" width="14.42578125" style="3" customWidth="1"/>
    <col min="14089" max="14092" width="4.7109375" style="3" customWidth="1"/>
    <col min="14093" max="14093" width="5.28515625" style="3" customWidth="1"/>
    <col min="14094" max="14095" width="4.7109375" style="3" customWidth="1"/>
    <col min="14096" max="14097" width="7" style="3" customWidth="1"/>
    <col min="14098" max="14101" width="4.7109375" style="3" customWidth="1"/>
    <col min="14102" max="14102" width="5.28515625" style="3" customWidth="1"/>
    <col min="14103" max="14104" width="4.7109375" style="3" customWidth="1"/>
    <col min="14105" max="14107" width="7" style="3" customWidth="1"/>
    <col min="14108" max="14108" width="4.7109375" style="3" customWidth="1"/>
    <col min="14109" max="14340" width="9.140625" style="3"/>
    <col min="14341" max="14341" width="4.7109375" style="3" customWidth="1"/>
    <col min="14342" max="14342" width="11.5703125" style="3" customWidth="1"/>
    <col min="14343" max="14343" width="12.7109375" style="3" customWidth="1"/>
    <col min="14344" max="14344" width="14.42578125" style="3" customWidth="1"/>
    <col min="14345" max="14348" width="4.7109375" style="3" customWidth="1"/>
    <col min="14349" max="14349" width="5.28515625" style="3" customWidth="1"/>
    <col min="14350" max="14351" width="4.7109375" style="3" customWidth="1"/>
    <col min="14352" max="14353" width="7" style="3" customWidth="1"/>
    <col min="14354" max="14357" width="4.7109375" style="3" customWidth="1"/>
    <col min="14358" max="14358" width="5.28515625" style="3" customWidth="1"/>
    <col min="14359" max="14360" width="4.7109375" style="3" customWidth="1"/>
    <col min="14361" max="14363" width="7" style="3" customWidth="1"/>
    <col min="14364" max="14364" width="4.7109375" style="3" customWidth="1"/>
    <col min="14365" max="14596" width="9.140625" style="3"/>
    <col min="14597" max="14597" width="4.7109375" style="3" customWidth="1"/>
    <col min="14598" max="14598" width="11.5703125" style="3" customWidth="1"/>
    <col min="14599" max="14599" width="12.7109375" style="3" customWidth="1"/>
    <col min="14600" max="14600" width="14.42578125" style="3" customWidth="1"/>
    <col min="14601" max="14604" width="4.7109375" style="3" customWidth="1"/>
    <col min="14605" max="14605" width="5.28515625" style="3" customWidth="1"/>
    <col min="14606" max="14607" width="4.7109375" style="3" customWidth="1"/>
    <col min="14608" max="14609" width="7" style="3" customWidth="1"/>
    <col min="14610" max="14613" width="4.7109375" style="3" customWidth="1"/>
    <col min="14614" max="14614" width="5.28515625" style="3" customWidth="1"/>
    <col min="14615" max="14616" width="4.7109375" style="3" customWidth="1"/>
    <col min="14617" max="14619" width="7" style="3" customWidth="1"/>
    <col min="14620" max="14620" width="4.7109375" style="3" customWidth="1"/>
    <col min="14621" max="14852" width="9.140625" style="3"/>
    <col min="14853" max="14853" width="4.7109375" style="3" customWidth="1"/>
    <col min="14854" max="14854" width="11.5703125" style="3" customWidth="1"/>
    <col min="14855" max="14855" width="12.7109375" style="3" customWidth="1"/>
    <col min="14856" max="14856" width="14.42578125" style="3" customWidth="1"/>
    <col min="14857" max="14860" width="4.7109375" style="3" customWidth="1"/>
    <col min="14861" max="14861" width="5.28515625" style="3" customWidth="1"/>
    <col min="14862" max="14863" width="4.7109375" style="3" customWidth="1"/>
    <col min="14864" max="14865" width="7" style="3" customWidth="1"/>
    <col min="14866" max="14869" width="4.7109375" style="3" customWidth="1"/>
    <col min="14870" max="14870" width="5.28515625" style="3" customWidth="1"/>
    <col min="14871" max="14872" width="4.7109375" style="3" customWidth="1"/>
    <col min="14873" max="14875" width="7" style="3" customWidth="1"/>
    <col min="14876" max="14876" width="4.7109375" style="3" customWidth="1"/>
    <col min="14877" max="15108" width="9.140625" style="3"/>
    <col min="15109" max="15109" width="4.7109375" style="3" customWidth="1"/>
    <col min="15110" max="15110" width="11.5703125" style="3" customWidth="1"/>
    <col min="15111" max="15111" width="12.7109375" style="3" customWidth="1"/>
    <col min="15112" max="15112" width="14.42578125" style="3" customWidth="1"/>
    <col min="15113" max="15116" width="4.7109375" style="3" customWidth="1"/>
    <col min="15117" max="15117" width="5.28515625" style="3" customWidth="1"/>
    <col min="15118" max="15119" width="4.7109375" style="3" customWidth="1"/>
    <col min="15120" max="15121" width="7" style="3" customWidth="1"/>
    <col min="15122" max="15125" width="4.7109375" style="3" customWidth="1"/>
    <col min="15126" max="15126" width="5.28515625" style="3" customWidth="1"/>
    <col min="15127" max="15128" width="4.7109375" style="3" customWidth="1"/>
    <col min="15129" max="15131" width="7" style="3" customWidth="1"/>
    <col min="15132" max="15132" width="4.7109375" style="3" customWidth="1"/>
    <col min="15133" max="15364" width="9.140625" style="3"/>
    <col min="15365" max="15365" width="4.7109375" style="3" customWidth="1"/>
    <col min="15366" max="15366" width="11.5703125" style="3" customWidth="1"/>
    <col min="15367" max="15367" width="12.7109375" style="3" customWidth="1"/>
    <col min="15368" max="15368" width="14.42578125" style="3" customWidth="1"/>
    <col min="15369" max="15372" width="4.7109375" style="3" customWidth="1"/>
    <col min="15373" max="15373" width="5.28515625" style="3" customWidth="1"/>
    <col min="15374" max="15375" width="4.7109375" style="3" customWidth="1"/>
    <col min="15376" max="15377" width="7" style="3" customWidth="1"/>
    <col min="15378" max="15381" width="4.7109375" style="3" customWidth="1"/>
    <col min="15382" max="15382" width="5.28515625" style="3" customWidth="1"/>
    <col min="15383" max="15384" width="4.7109375" style="3" customWidth="1"/>
    <col min="15385" max="15387" width="7" style="3" customWidth="1"/>
    <col min="15388" max="15388" width="4.7109375" style="3" customWidth="1"/>
    <col min="15389" max="15620" width="9.140625" style="3"/>
    <col min="15621" max="15621" width="4.7109375" style="3" customWidth="1"/>
    <col min="15622" max="15622" width="11.5703125" style="3" customWidth="1"/>
    <col min="15623" max="15623" width="12.7109375" style="3" customWidth="1"/>
    <col min="15624" max="15624" width="14.42578125" style="3" customWidth="1"/>
    <col min="15625" max="15628" width="4.7109375" style="3" customWidth="1"/>
    <col min="15629" max="15629" width="5.28515625" style="3" customWidth="1"/>
    <col min="15630" max="15631" width="4.7109375" style="3" customWidth="1"/>
    <col min="15632" max="15633" width="7" style="3" customWidth="1"/>
    <col min="15634" max="15637" width="4.7109375" style="3" customWidth="1"/>
    <col min="15638" max="15638" width="5.28515625" style="3" customWidth="1"/>
    <col min="15639" max="15640" width="4.7109375" style="3" customWidth="1"/>
    <col min="15641" max="15643" width="7" style="3" customWidth="1"/>
    <col min="15644" max="15644" width="4.7109375" style="3" customWidth="1"/>
    <col min="15645" max="15876" width="9.140625" style="3"/>
    <col min="15877" max="15877" width="4.7109375" style="3" customWidth="1"/>
    <col min="15878" max="15878" width="11.5703125" style="3" customWidth="1"/>
    <col min="15879" max="15879" width="12.7109375" style="3" customWidth="1"/>
    <col min="15880" max="15880" width="14.42578125" style="3" customWidth="1"/>
    <col min="15881" max="15884" width="4.7109375" style="3" customWidth="1"/>
    <col min="15885" max="15885" width="5.28515625" style="3" customWidth="1"/>
    <col min="15886" max="15887" width="4.7109375" style="3" customWidth="1"/>
    <col min="15888" max="15889" width="7" style="3" customWidth="1"/>
    <col min="15890" max="15893" width="4.7109375" style="3" customWidth="1"/>
    <col min="15894" max="15894" width="5.28515625" style="3" customWidth="1"/>
    <col min="15895" max="15896" width="4.7109375" style="3" customWidth="1"/>
    <col min="15897" max="15899" width="7" style="3" customWidth="1"/>
    <col min="15900" max="15900" width="4.7109375" style="3" customWidth="1"/>
    <col min="15901" max="16132" width="9.140625" style="3"/>
    <col min="16133" max="16133" width="4.7109375" style="3" customWidth="1"/>
    <col min="16134" max="16134" width="11.5703125" style="3" customWidth="1"/>
    <col min="16135" max="16135" width="12.7109375" style="3" customWidth="1"/>
    <col min="16136" max="16136" width="14.42578125" style="3" customWidth="1"/>
    <col min="16137" max="16140" width="4.7109375" style="3" customWidth="1"/>
    <col min="16141" max="16141" width="5.28515625" style="3" customWidth="1"/>
    <col min="16142" max="16143" width="4.7109375" style="3" customWidth="1"/>
    <col min="16144" max="16145" width="7" style="3" customWidth="1"/>
    <col min="16146" max="16149" width="4.7109375" style="3" customWidth="1"/>
    <col min="16150" max="16150" width="5.28515625" style="3" customWidth="1"/>
    <col min="16151" max="16152" width="4.7109375" style="3" customWidth="1"/>
    <col min="16153" max="16155" width="7" style="3" customWidth="1"/>
    <col min="16156" max="16156" width="4.7109375" style="3" customWidth="1"/>
    <col min="16157" max="16384" width="9.140625" style="3"/>
  </cols>
  <sheetData>
    <row r="1" spans="1:31" ht="24" x14ac:dyDescent="0.15">
      <c r="B1" s="7"/>
      <c r="C1" s="22" t="str">
        <f>CONCATENATE(名簿!Q4,"予選")</f>
        <v>A 女子予選</v>
      </c>
      <c r="D1" s="8"/>
      <c r="H1" s="22" t="str">
        <f>名簿!B1</f>
        <v>第38回東北トランポリン選手権大会</v>
      </c>
    </row>
    <row r="2" spans="1:31" ht="15" customHeight="1" x14ac:dyDescent="0.15">
      <c r="B2" s="7"/>
      <c r="C2" s="8"/>
      <c r="D2" s="8"/>
      <c r="E2" s="8"/>
    </row>
    <row r="3" spans="1:31" ht="24" x14ac:dyDescent="0.15">
      <c r="B3" s="1" t="s">
        <v>6</v>
      </c>
      <c r="C3" s="8"/>
      <c r="D3" s="8"/>
      <c r="E3" s="85" t="s">
        <v>10</v>
      </c>
      <c r="F3" s="85"/>
      <c r="G3" s="85"/>
      <c r="H3" s="85"/>
      <c r="I3" s="85"/>
      <c r="J3" s="85"/>
      <c r="K3" s="85"/>
      <c r="L3" s="85"/>
      <c r="M3" s="85"/>
      <c r="N3" s="85"/>
      <c r="O3" s="80"/>
      <c r="P3" s="86" t="s">
        <v>9</v>
      </c>
      <c r="Q3" s="87"/>
      <c r="R3" s="87"/>
      <c r="S3" s="87"/>
      <c r="T3" s="87"/>
      <c r="U3" s="87"/>
      <c r="V3" s="87"/>
      <c r="W3" s="87"/>
      <c r="X3" s="87"/>
      <c r="Y3" s="87"/>
      <c r="Z3" s="88"/>
    </row>
    <row r="4" spans="1:31" ht="21" customHeight="1" x14ac:dyDescent="0.15">
      <c r="A4" s="4" t="s">
        <v>12</v>
      </c>
      <c r="B4" s="4" t="s">
        <v>26</v>
      </c>
      <c r="C4" s="4" t="s">
        <v>16</v>
      </c>
      <c r="D4" s="27" t="s">
        <v>27</v>
      </c>
      <c r="E4" s="28" t="s">
        <v>0</v>
      </c>
      <c r="F4" s="28" t="s">
        <v>1</v>
      </c>
      <c r="G4" s="28" t="s">
        <v>2</v>
      </c>
      <c r="H4" s="28" t="s">
        <v>3</v>
      </c>
      <c r="I4" s="28" t="s">
        <v>5</v>
      </c>
      <c r="J4" s="28" t="s">
        <v>37</v>
      </c>
      <c r="K4" s="28" t="s">
        <v>39</v>
      </c>
      <c r="L4" s="28" t="s">
        <v>8</v>
      </c>
      <c r="M4" s="28" t="s">
        <v>4</v>
      </c>
      <c r="N4" s="35" t="s">
        <v>7</v>
      </c>
      <c r="O4" s="36" t="s">
        <v>19</v>
      </c>
      <c r="P4" s="31" t="s">
        <v>20</v>
      </c>
      <c r="Q4" s="32" t="s">
        <v>1</v>
      </c>
      <c r="R4" s="32" t="s">
        <v>2</v>
      </c>
      <c r="S4" s="32" t="s">
        <v>3</v>
      </c>
      <c r="T4" s="32" t="s">
        <v>21</v>
      </c>
      <c r="U4" s="32" t="s">
        <v>36</v>
      </c>
      <c r="V4" s="32" t="s">
        <v>38</v>
      </c>
      <c r="W4" s="32" t="s">
        <v>22</v>
      </c>
      <c r="X4" s="32" t="s">
        <v>23</v>
      </c>
      <c r="Y4" s="32" t="s">
        <v>7</v>
      </c>
      <c r="Z4" s="33" t="s">
        <v>19</v>
      </c>
      <c r="AA4" s="9" t="s">
        <v>24</v>
      </c>
      <c r="AB4" s="9" t="s">
        <v>13</v>
      </c>
      <c r="AE4" s="6" t="s">
        <v>14</v>
      </c>
    </row>
    <row r="5" spans="1:31" ht="21" customHeight="1" x14ac:dyDescent="0.15">
      <c r="A5" s="9">
        <f>名簿!P6</f>
        <v>1</v>
      </c>
      <c r="B5" s="9" t="str">
        <f>名簿!Q6</f>
        <v>小松　優香</v>
      </c>
      <c r="C5" s="9" t="str">
        <f>名簿!R6</f>
        <v>コマツ　ユウカ</v>
      </c>
      <c r="D5" s="10" t="str">
        <f>名簿!S6</f>
        <v>秋田県</v>
      </c>
      <c r="E5" s="69">
        <v>7.1</v>
      </c>
      <c r="F5" s="69">
        <v>7.3</v>
      </c>
      <c r="G5" s="69">
        <v>6.8</v>
      </c>
      <c r="H5" s="69">
        <v>7.2</v>
      </c>
      <c r="I5" s="69">
        <f>SUM(E5:H5)-MIN(E5:H5)-MAX(E5:H5)</f>
        <v>14.299999999999997</v>
      </c>
      <c r="J5" s="69">
        <v>8.8000000000000007</v>
      </c>
      <c r="K5" s="69">
        <v>8.6</v>
      </c>
      <c r="L5" s="55">
        <f>(J5+K5)/2</f>
        <v>8.6999999999999993</v>
      </c>
      <c r="M5" s="69">
        <v>8</v>
      </c>
      <c r="N5" s="72">
        <v>14.89</v>
      </c>
      <c r="O5" s="46">
        <f>ROUND((I5+L5+M5+N5),3)</f>
        <v>45.89</v>
      </c>
      <c r="P5" s="74">
        <v>7</v>
      </c>
      <c r="Q5" s="71">
        <v>7</v>
      </c>
      <c r="R5" s="71">
        <v>7.3</v>
      </c>
      <c r="S5" s="71">
        <v>7.2</v>
      </c>
      <c r="T5" s="71">
        <f>SUM(P5:S5)-MIN(P5:S5)-MAX(P5:S5)</f>
        <v>14.2</v>
      </c>
      <c r="U5" s="71">
        <v>9.1</v>
      </c>
      <c r="V5" s="71">
        <v>8.9</v>
      </c>
      <c r="W5" s="56">
        <f>(U5+V5)/2</f>
        <v>9</v>
      </c>
      <c r="X5" s="71">
        <v>8</v>
      </c>
      <c r="Y5" s="53">
        <v>15.01</v>
      </c>
      <c r="Z5" s="47">
        <f>ROUND((T5+W5+X5+Y5),3)</f>
        <v>46.21</v>
      </c>
      <c r="AA5" s="48">
        <f>ROUND(MAX(O5,Z5),3)</f>
        <v>46.21</v>
      </c>
      <c r="AB5" s="4">
        <f t="shared" ref="AB5:AB11" si="0">RANK(AD5,$AD$5:$AD$44,0)</f>
        <v>2</v>
      </c>
      <c r="AD5" s="49">
        <f>ROUND(AA5,3)-(AE5/10000)</f>
        <v>46.21</v>
      </c>
    </row>
    <row r="6" spans="1:31" ht="21" customHeight="1" x14ac:dyDescent="0.15">
      <c r="A6" s="9">
        <f>名簿!P7</f>
        <v>2</v>
      </c>
      <c r="B6" s="9" t="str">
        <f>名簿!Q7</f>
        <v>髙橋　依千香</v>
      </c>
      <c r="C6" s="9" t="str">
        <f>名簿!R7</f>
        <v>タカハシ　イチカ</v>
      </c>
      <c r="D6" s="10" t="str">
        <f>名簿!S7</f>
        <v>宮城県</v>
      </c>
      <c r="E6" s="69">
        <v>8.6</v>
      </c>
      <c r="F6" s="69">
        <v>8.5</v>
      </c>
      <c r="G6" s="69">
        <v>8.8000000000000007</v>
      </c>
      <c r="H6" s="69">
        <v>9.4</v>
      </c>
      <c r="I6" s="69">
        <f t="shared" ref="I6:I11" si="1">SUM(E6:H6)-MIN(E6:H6)-MAX(E6:H6)</f>
        <v>17.400000000000006</v>
      </c>
      <c r="J6" s="69">
        <v>9.6</v>
      </c>
      <c r="K6" s="69">
        <v>9.4</v>
      </c>
      <c r="L6" s="55">
        <f t="shared" ref="L6:L11" si="2">(J6+K6)/2</f>
        <v>9.5</v>
      </c>
      <c r="M6" s="69">
        <v>1.7</v>
      </c>
      <c r="N6" s="79">
        <v>14.45</v>
      </c>
      <c r="O6" s="46">
        <f t="shared" ref="O6:O11" si="3">ROUND((I6+L6+M6+N6),3)</f>
        <v>43.05</v>
      </c>
      <c r="P6" s="74">
        <v>5</v>
      </c>
      <c r="Q6" s="71">
        <v>5.2</v>
      </c>
      <c r="R6" s="71">
        <v>4.9000000000000004</v>
      </c>
      <c r="S6" s="71">
        <v>5.0999999999999996</v>
      </c>
      <c r="T6" s="71">
        <f t="shared" ref="T6:T11" si="4">SUM(P6:S6)-MIN(P6:S6)-MAX(P6:S6)</f>
        <v>10.099999999999998</v>
      </c>
      <c r="U6" s="71">
        <v>6.1</v>
      </c>
      <c r="V6" s="71">
        <v>6.5</v>
      </c>
      <c r="W6" s="56">
        <f t="shared" ref="W6:W11" si="5">(U6+V6)/2</f>
        <v>6.3</v>
      </c>
      <c r="X6" s="71">
        <v>5.7</v>
      </c>
      <c r="Y6" s="53">
        <v>10.01</v>
      </c>
      <c r="Z6" s="47">
        <f t="shared" ref="Z6:Z11" si="6">ROUND((T6+W6+X6+Y6),3)</f>
        <v>32.11</v>
      </c>
      <c r="AA6" s="48">
        <f t="shared" ref="AA6:AA11" si="7">ROUND(MAX(O6,Z6),3)</f>
        <v>43.05</v>
      </c>
      <c r="AB6" s="4">
        <f t="shared" si="0"/>
        <v>4</v>
      </c>
      <c r="AD6" s="49">
        <f t="shared" ref="AD6:AD23" si="8">ROUND(AA6,3)-(AE6/10000)</f>
        <v>43.05</v>
      </c>
    </row>
    <row r="7" spans="1:31" ht="21" customHeight="1" x14ac:dyDescent="0.15">
      <c r="A7" s="9">
        <f>名簿!P8</f>
        <v>3</v>
      </c>
      <c r="B7" s="9" t="str">
        <f>名簿!Q8</f>
        <v>黒須　寿々女</v>
      </c>
      <c r="C7" s="9" t="str">
        <f>名簿!R8</f>
        <v>クロス　スズメ</v>
      </c>
      <c r="D7" s="10" t="str">
        <f>名簿!S8</f>
        <v>青森県</v>
      </c>
      <c r="E7" s="69">
        <v>6.6</v>
      </c>
      <c r="F7" s="69">
        <v>6.5</v>
      </c>
      <c r="G7" s="69">
        <v>5.8</v>
      </c>
      <c r="H7" s="69">
        <v>6.5</v>
      </c>
      <c r="I7" s="69">
        <f t="shared" si="1"/>
        <v>12.999999999999998</v>
      </c>
      <c r="J7" s="69">
        <v>9.1</v>
      </c>
      <c r="K7" s="69">
        <v>9</v>
      </c>
      <c r="L7" s="55">
        <f t="shared" si="2"/>
        <v>9.0500000000000007</v>
      </c>
      <c r="M7" s="69">
        <v>7.4</v>
      </c>
      <c r="N7" s="79">
        <v>13.18</v>
      </c>
      <c r="O7" s="46">
        <f t="shared" si="3"/>
        <v>42.63</v>
      </c>
      <c r="P7" s="74">
        <v>6.5</v>
      </c>
      <c r="Q7" s="71">
        <v>6.5</v>
      </c>
      <c r="R7" s="71">
        <v>6.2</v>
      </c>
      <c r="S7" s="71">
        <v>7</v>
      </c>
      <c r="T7" s="71">
        <f t="shared" si="4"/>
        <v>13</v>
      </c>
      <c r="U7" s="71">
        <v>9.1</v>
      </c>
      <c r="V7" s="71">
        <v>8.6999999999999993</v>
      </c>
      <c r="W7" s="56">
        <f t="shared" si="5"/>
        <v>8.8999999999999986</v>
      </c>
      <c r="X7" s="71">
        <v>6.8</v>
      </c>
      <c r="Y7" s="53">
        <v>12.92</v>
      </c>
      <c r="Z7" s="47">
        <f t="shared" si="6"/>
        <v>41.62</v>
      </c>
      <c r="AA7" s="48">
        <f t="shared" si="7"/>
        <v>42.63</v>
      </c>
      <c r="AB7" s="4">
        <f t="shared" si="0"/>
        <v>5</v>
      </c>
      <c r="AD7" s="49">
        <f t="shared" si="8"/>
        <v>42.63</v>
      </c>
    </row>
    <row r="8" spans="1:31" ht="21" customHeight="1" x14ac:dyDescent="0.15">
      <c r="A8" s="9">
        <f>名簿!P9</f>
        <v>4</v>
      </c>
      <c r="B8" s="9" t="str">
        <f>名簿!Q9</f>
        <v>飯村　唯愛</v>
      </c>
      <c r="C8" s="9" t="str">
        <f>名簿!R9</f>
        <v>イイムラ　ユナ</v>
      </c>
      <c r="D8" s="10" t="str">
        <f>名簿!S9</f>
        <v>福島県</v>
      </c>
      <c r="E8" s="69">
        <v>0.6</v>
      </c>
      <c r="F8" s="69">
        <v>0.7</v>
      </c>
      <c r="G8" s="69">
        <v>0.6</v>
      </c>
      <c r="H8" s="69">
        <v>0.7</v>
      </c>
      <c r="I8" s="69">
        <f t="shared" si="1"/>
        <v>1.2999999999999996</v>
      </c>
      <c r="J8" s="69">
        <v>1</v>
      </c>
      <c r="K8" s="69">
        <v>1</v>
      </c>
      <c r="L8" s="55">
        <f t="shared" si="2"/>
        <v>1</v>
      </c>
      <c r="M8" s="69">
        <v>1</v>
      </c>
      <c r="N8" s="79">
        <v>1.41</v>
      </c>
      <c r="O8" s="46">
        <f t="shared" si="3"/>
        <v>4.71</v>
      </c>
      <c r="P8" s="74">
        <v>6.1</v>
      </c>
      <c r="Q8" s="71">
        <v>5.8</v>
      </c>
      <c r="R8" s="71">
        <v>6.5</v>
      </c>
      <c r="S8" s="71">
        <v>6.3</v>
      </c>
      <c r="T8" s="71">
        <f t="shared" si="4"/>
        <v>12.399999999999999</v>
      </c>
      <c r="U8" s="71">
        <v>8</v>
      </c>
      <c r="V8" s="71">
        <v>7.6</v>
      </c>
      <c r="W8" s="56">
        <f t="shared" si="5"/>
        <v>7.8</v>
      </c>
      <c r="X8" s="71">
        <v>3.1</v>
      </c>
      <c r="Y8" s="53">
        <v>11.67</v>
      </c>
      <c r="Z8" s="47">
        <f t="shared" si="6"/>
        <v>34.97</v>
      </c>
      <c r="AA8" s="48">
        <f t="shared" si="7"/>
        <v>34.97</v>
      </c>
      <c r="AB8" s="4">
        <f t="shared" si="0"/>
        <v>6</v>
      </c>
      <c r="AD8" s="49">
        <f t="shared" si="8"/>
        <v>34.97</v>
      </c>
    </row>
    <row r="9" spans="1:31" ht="21" customHeight="1" x14ac:dyDescent="0.15">
      <c r="A9" s="9">
        <f>名簿!P10</f>
        <v>5</v>
      </c>
      <c r="B9" s="9" t="str">
        <f>名簿!Q10</f>
        <v>虻川　藤乃</v>
      </c>
      <c r="C9" s="9" t="str">
        <f>名簿!R10</f>
        <v>アブカワ　フジノ</v>
      </c>
      <c r="D9" s="10" t="str">
        <f>名簿!S10</f>
        <v>秋田県</v>
      </c>
      <c r="E9" s="69">
        <v>7.1</v>
      </c>
      <c r="F9" s="69">
        <v>7.3</v>
      </c>
      <c r="G9" s="69">
        <v>7</v>
      </c>
      <c r="H9" s="69">
        <v>7.2</v>
      </c>
      <c r="I9" s="69">
        <f t="shared" si="1"/>
        <v>14.299999999999997</v>
      </c>
      <c r="J9" s="69">
        <v>8.9</v>
      </c>
      <c r="K9" s="69">
        <v>8.6999999999999993</v>
      </c>
      <c r="L9" s="55">
        <f t="shared" si="2"/>
        <v>8.8000000000000007</v>
      </c>
      <c r="M9" s="69">
        <v>8.5</v>
      </c>
      <c r="N9" s="79">
        <v>14.21</v>
      </c>
      <c r="O9" s="46">
        <f t="shared" si="3"/>
        <v>45.81</v>
      </c>
      <c r="P9" s="74">
        <v>7.1</v>
      </c>
      <c r="Q9" s="71">
        <v>7.2</v>
      </c>
      <c r="R9" s="71">
        <v>7.4</v>
      </c>
      <c r="S9" s="71">
        <v>7.1</v>
      </c>
      <c r="T9" s="71">
        <f t="shared" si="4"/>
        <v>14.300000000000002</v>
      </c>
      <c r="U9" s="71">
        <v>9</v>
      </c>
      <c r="V9" s="71">
        <v>9.1</v>
      </c>
      <c r="W9" s="56">
        <f t="shared" si="5"/>
        <v>9.0500000000000007</v>
      </c>
      <c r="X9" s="71">
        <v>8.5</v>
      </c>
      <c r="Y9" s="53">
        <v>13.98</v>
      </c>
      <c r="Z9" s="47">
        <f t="shared" si="6"/>
        <v>45.83</v>
      </c>
      <c r="AA9" s="48">
        <f t="shared" si="7"/>
        <v>45.83</v>
      </c>
      <c r="AB9" s="4">
        <f t="shared" si="0"/>
        <v>3</v>
      </c>
      <c r="AD9" s="49">
        <f t="shared" si="8"/>
        <v>45.83</v>
      </c>
    </row>
    <row r="10" spans="1:31" ht="21" customHeight="1" x14ac:dyDescent="0.15">
      <c r="A10" s="9">
        <f>名簿!P11</f>
        <v>6</v>
      </c>
      <c r="B10" s="9" t="str">
        <f>名簿!Q11</f>
        <v>福田　　椿</v>
      </c>
      <c r="C10" s="9" t="str">
        <f>名簿!R11</f>
        <v>フクダ　ツバキ</v>
      </c>
      <c r="D10" s="10" t="str">
        <f>名簿!S11</f>
        <v>青森県</v>
      </c>
      <c r="E10" s="69">
        <v>6.8</v>
      </c>
      <c r="F10" s="69">
        <v>7.4</v>
      </c>
      <c r="G10" s="69">
        <v>7.5</v>
      </c>
      <c r="H10" s="69">
        <v>7.1</v>
      </c>
      <c r="I10" s="69">
        <f t="shared" si="1"/>
        <v>14.499999999999996</v>
      </c>
      <c r="J10" s="69">
        <v>9</v>
      </c>
      <c r="K10" s="69">
        <v>8.9</v>
      </c>
      <c r="L10" s="55">
        <f t="shared" si="2"/>
        <v>8.9499999999999993</v>
      </c>
      <c r="M10" s="69">
        <v>8.4</v>
      </c>
      <c r="N10" s="79">
        <v>14.32</v>
      </c>
      <c r="O10" s="46">
        <f t="shared" si="3"/>
        <v>46.17</v>
      </c>
      <c r="P10" s="74">
        <v>7.2</v>
      </c>
      <c r="Q10" s="71">
        <v>7.2</v>
      </c>
      <c r="R10" s="71">
        <v>7.3</v>
      </c>
      <c r="S10" s="71">
        <v>7.4</v>
      </c>
      <c r="T10" s="71">
        <f t="shared" si="4"/>
        <v>14.500000000000002</v>
      </c>
      <c r="U10" s="71">
        <v>9.1</v>
      </c>
      <c r="V10" s="71">
        <v>8.9</v>
      </c>
      <c r="W10" s="56">
        <f t="shared" si="5"/>
        <v>9</v>
      </c>
      <c r="X10" s="71">
        <v>8.4</v>
      </c>
      <c r="Y10" s="53">
        <v>14.34</v>
      </c>
      <c r="Z10" s="47">
        <f t="shared" si="6"/>
        <v>46.24</v>
      </c>
      <c r="AA10" s="48">
        <f t="shared" si="7"/>
        <v>46.24</v>
      </c>
      <c r="AB10" s="4">
        <f t="shared" si="0"/>
        <v>1</v>
      </c>
      <c r="AD10" s="49">
        <f t="shared" si="8"/>
        <v>46.24</v>
      </c>
    </row>
    <row r="11" spans="1:31" ht="21" customHeight="1" x14ac:dyDescent="0.15">
      <c r="A11" s="9">
        <f>名簿!P12</f>
        <v>7</v>
      </c>
      <c r="B11" s="9" t="str">
        <f>名簿!Q12</f>
        <v>工藤　　癸</v>
      </c>
      <c r="C11" s="9" t="str">
        <f>名簿!R12</f>
        <v>クドウ　アオイ</v>
      </c>
      <c r="D11" s="10" t="str">
        <f>名簿!S12</f>
        <v>青森県</v>
      </c>
      <c r="E11" s="69">
        <v>1.3</v>
      </c>
      <c r="F11" s="69">
        <v>1.3</v>
      </c>
      <c r="G11" s="69">
        <v>1.1000000000000001</v>
      </c>
      <c r="H11" s="69">
        <v>1.3</v>
      </c>
      <c r="I11" s="69">
        <f t="shared" si="1"/>
        <v>2.5999999999999996</v>
      </c>
      <c r="J11" s="69">
        <v>1.8</v>
      </c>
      <c r="K11" s="69">
        <v>1.8</v>
      </c>
      <c r="L11" s="55">
        <f t="shared" si="2"/>
        <v>1.8</v>
      </c>
      <c r="M11" s="69">
        <v>1.6</v>
      </c>
      <c r="N11" s="79">
        <v>2.78</v>
      </c>
      <c r="O11" s="46">
        <f t="shared" si="3"/>
        <v>8.7799999999999994</v>
      </c>
      <c r="P11" s="74">
        <v>1.3</v>
      </c>
      <c r="Q11" s="71">
        <v>1.3</v>
      </c>
      <c r="R11" s="71">
        <v>1.3</v>
      </c>
      <c r="S11" s="71">
        <v>1.3</v>
      </c>
      <c r="T11" s="71">
        <f t="shared" si="4"/>
        <v>2.6000000000000005</v>
      </c>
      <c r="U11" s="71">
        <v>1.7</v>
      </c>
      <c r="V11" s="71">
        <v>1.7</v>
      </c>
      <c r="W11" s="56">
        <f t="shared" si="5"/>
        <v>1.7</v>
      </c>
      <c r="X11" s="71">
        <v>1.6</v>
      </c>
      <c r="Y11" s="53">
        <v>2.8</v>
      </c>
      <c r="Z11" s="47">
        <f t="shared" si="6"/>
        <v>8.6999999999999993</v>
      </c>
      <c r="AA11" s="48">
        <f t="shared" si="7"/>
        <v>8.7799999999999994</v>
      </c>
      <c r="AB11" s="4">
        <f t="shared" si="0"/>
        <v>7</v>
      </c>
      <c r="AD11" s="49">
        <f t="shared" si="8"/>
        <v>8.7799999999999994</v>
      </c>
    </row>
    <row r="12" spans="1:31" ht="21" customHeight="1" x14ac:dyDescent="0.15">
      <c r="A12" s="9"/>
      <c r="B12" s="9"/>
      <c r="C12" s="9"/>
      <c r="D12" s="10"/>
      <c r="E12" s="69"/>
      <c r="F12" s="69"/>
      <c r="G12" s="69"/>
      <c r="H12" s="69"/>
      <c r="I12" s="69"/>
      <c r="J12" s="69"/>
      <c r="K12" s="69"/>
      <c r="L12" s="55"/>
      <c r="M12" s="69"/>
      <c r="N12" s="79"/>
      <c r="O12" s="46"/>
      <c r="P12" s="74"/>
      <c r="Q12" s="71"/>
      <c r="R12" s="71"/>
      <c r="S12" s="71"/>
      <c r="T12" s="71"/>
      <c r="U12" s="71"/>
      <c r="V12" s="71"/>
      <c r="W12" s="56"/>
      <c r="X12" s="71"/>
      <c r="Y12" s="53"/>
      <c r="Z12" s="47"/>
      <c r="AA12" s="48"/>
      <c r="AB12" s="4"/>
      <c r="AD12" s="49">
        <f t="shared" si="8"/>
        <v>0</v>
      </c>
    </row>
    <row r="13" spans="1:31" ht="21" customHeight="1" x14ac:dyDescent="0.15">
      <c r="A13" s="9"/>
      <c r="B13" s="9"/>
      <c r="C13" s="9"/>
      <c r="D13" s="10"/>
      <c r="E13" s="69"/>
      <c r="F13" s="69"/>
      <c r="G13" s="69"/>
      <c r="H13" s="69"/>
      <c r="I13" s="69"/>
      <c r="J13" s="69"/>
      <c r="K13" s="69"/>
      <c r="L13" s="55"/>
      <c r="M13" s="69"/>
      <c r="N13" s="79"/>
      <c r="O13" s="46"/>
      <c r="P13" s="74"/>
      <c r="Q13" s="71"/>
      <c r="R13" s="71"/>
      <c r="S13" s="71"/>
      <c r="T13" s="71"/>
      <c r="U13" s="71"/>
      <c r="V13" s="71"/>
      <c r="W13" s="56"/>
      <c r="X13" s="71"/>
      <c r="Y13" s="53"/>
      <c r="Z13" s="47"/>
      <c r="AA13" s="48"/>
      <c r="AB13" s="4"/>
      <c r="AD13" s="49">
        <f t="shared" si="8"/>
        <v>0</v>
      </c>
    </row>
    <row r="14" spans="1:31" ht="21" customHeight="1" x14ac:dyDescent="0.15">
      <c r="A14" s="9"/>
      <c r="B14" s="9"/>
      <c r="C14" s="9"/>
      <c r="D14" s="10"/>
      <c r="E14" s="69"/>
      <c r="F14" s="69"/>
      <c r="G14" s="69"/>
      <c r="H14" s="69"/>
      <c r="I14" s="69"/>
      <c r="J14" s="69"/>
      <c r="K14" s="69"/>
      <c r="L14" s="55"/>
      <c r="M14" s="69"/>
      <c r="N14" s="79"/>
      <c r="O14" s="46"/>
      <c r="P14" s="74"/>
      <c r="Q14" s="71"/>
      <c r="R14" s="71"/>
      <c r="S14" s="71"/>
      <c r="T14" s="71"/>
      <c r="U14" s="71"/>
      <c r="V14" s="71"/>
      <c r="W14" s="56"/>
      <c r="X14" s="71"/>
      <c r="Y14" s="53"/>
      <c r="Z14" s="47"/>
      <c r="AA14" s="48"/>
      <c r="AB14" s="4"/>
      <c r="AD14" s="49">
        <f t="shared" si="8"/>
        <v>0</v>
      </c>
    </row>
    <row r="15" spans="1:31" ht="21" customHeight="1" x14ac:dyDescent="0.15">
      <c r="A15" s="9"/>
      <c r="B15" s="9"/>
      <c r="C15" s="9"/>
      <c r="D15" s="10"/>
      <c r="E15" s="69"/>
      <c r="F15" s="69"/>
      <c r="G15" s="69"/>
      <c r="H15" s="69"/>
      <c r="I15" s="69"/>
      <c r="J15" s="69"/>
      <c r="K15" s="69"/>
      <c r="L15" s="55"/>
      <c r="M15" s="69"/>
      <c r="N15" s="79"/>
      <c r="O15" s="46"/>
      <c r="P15" s="74"/>
      <c r="Q15" s="71"/>
      <c r="R15" s="71"/>
      <c r="S15" s="71"/>
      <c r="T15" s="71"/>
      <c r="U15" s="71"/>
      <c r="V15" s="71"/>
      <c r="W15" s="56"/>
      <c r="X15" s="71"/>
      <c r="Y15" s="53"/>
      <c r="Z15" s="47"/>
      <c r="AA15" s="48"/>
      <c r="AB15" s="4"/>
      <c r="AD15" s="49">
        <f t="shared" si="8"/>
        <v>0</v>
      </c>
    </row>
    <row r="16" spans="1:31" ht="21" customHeight="1" x14ac:dyDescent="0.15">
      <c r="A16" s="9"/>
      <c r="B16" s="9"/>
      <c r="C16" s="9"/>
      <c r="D16" s="10"/>
      <c r="E16" s="69"/>
      <c r="F16" s="69"/>
      <c r="G16" s="69"/>
      <c r="H16" s="69"/>
      <c r="I16" s="69"/>
      <c r="J16" s="69"/>
      <c r="K16" s="69"/>
      <c r="L16" s="55"/>
      <c r="M16" s="69"/>
      <c r="N16" s="79"/>
      <c r="O16" s="46"/>
      <c r="P16" s="74"/>
      <c r="Q16" s="71"/>
      <c r="R16" s="71"/>
      <c r="S16" s="71"/>
      <c r="T16" s="71"/>
      <c r="U16" s="71"/>
      <c r="V16" s="71"/>
      <c r="W16" s="56"/>
      <c r="X16" s="71"/>
      <c r="Y16" s="53"/>
      <c r="Z16" s="47"/>
      <c r="AA16" s="48"/>
      <c r="AB16" s="4"/>
      <c r="AD16" s="49">
        <f t="shared" si="8"/>
        <v>0</v>
      </c>
    </row>
    <row r="17" spans="1:30" ht="21" customHeight="1" x14ac:dyDescent="0.15">
      <c r="A17" s="9"/>
      <c r="B17" s="9"/>
      <c r="C17" s="9"/>
      <c r="D17" s="10"/>
      <c r="E17" s="69"/>
      <c r="F17" s="69"/>
      <c r="G17" s="69"/>
      <c r="H17" s="69"/>
      <c r="I17" s="69"/>
      <c r="J17" s="69"/>
      <c r="K17" s="69"/>
      <c r="L17" s="55"/>
      <c r="M17" s="69"/>
      <c r="N17" s="79"/>
      <c r="O17" s="46"/>
      <c r="P17" s="74"/>
      <c r="Q17" s="71"/>
      <c r="R17" s="71"/>
      <c r="S17" s="71"/>
      <c r="T17" s="71"/>
      <c r="U17" s="71"/>
      <c r="V17" s="71"/>
      <c r="W17" s="56"/>
      <c r="X17" s="71"/>
      <c r="Y17" s="53"/>
      <c r="Z17" s="47"/>
      <c r="AA17" s="48"/>
      <c r="AB17" s="4"/>
      <c r="AD17" s="49">
        <f t="shared" si="8"/>
        <v>0</v>
      </c>
    </row>
    <row r="18" spans="1:30" ht="21" customHeight="1" x14ac:dyDescent="0.15">
      <c r="A18" s="9"/>
      <c r="B18" s="9"/>
      <c r="C18" s="9"/>
      <c r="D18" s="10"/>
      <c r="E18" s="69"/>
      <c r="F18" s="69"/>
      <c r="G18" s="69"/>
      <c r="H18" s="69"/>
      <c r="I18" s="69"/>
      <c r="J18" s="69"/>
      <c r="K18" s="69"/>
      <c r="L18" s="55"/>
      <c r="M18" s="69"/>
      <c r="N18" s="79"/>
      <c r="O18" s="46"/>
      <c r="P18" s="74"/>
      <c r="Q18" s="71"/>
      <c r="R18" s="71"/>
      <c r="S18" s="71"/>
      <c r="T18" s="71"/>
      <c r="U18" s="71"/>
      <c r="V18" s="71"/>
      <c r="W18" s="56"/>
      <c r="X18" s="71"/>
      <c r="Y18" s="53"/>
      <c r="Z18" s="47"/>
      <c r="AA18" s="48"/>
      <c r="AB18" s="4"/>
      <c r="AD18" s="49">
        <f t="shared" si="8"/>
        <v>0</v>
      </c>
    </row>
    <row r="19" spans="1:30" ht="21" customHeight="1" x14ac:dyDescent="0.15">
      <c r="A19" s="9"/>
      <c r="B19" s="9"/>
      <c r="C19" s="9"/>
      <c r="D19" s="10"/>
      <c r="E19" s="69"/>
      <c r="F19" s="69"/>
      <c r="G19" s="69"/>
      <c r="H19" s="69"/>
      <c r="I19" s="69"/>
      <c r="J19" s="69"/>
      <c r="K19" s="69"/>
      <c r="L19" s="55"/>
      <c r="M19" s="69"/>
      <c r="N19" s="79"/>
      <c r="O19" s="46"/>
      <c r="P19" s="74"/>
      <c r="Q19" s="71"/>
      <c r="R19" s="71"/>
      <c r="S19" s="71"/>
      <c r="T19" s="71"/>
      <c r="U19" s="71"/>
      <c r="V19" s="71"/>
      <c r="W19" s="56"/>
      <c r="X19" s="71"/>
      <c r="Y19" s="53"/>
      <c r="Z19" s="47"/>
      <c r="AA19" s="48"/>
      <c r="AB19" s="4"/>
      <c r="AD19" s="49">
        <f t="shared" si="8"/>
        <v>0</v>
      </c>
    </row>
    <row r="20" spans="1:30" ht="21" customHeight="1" x14ac:dyDescent="0.15">
      <c r="A20" s="9"/>
      <c r="B20" s="9"/>
      <c r="C20" s="9"/>
      <c r="D20" s="10"/>
      <c r="E20" s="69"/>
      <c r="F20" s="69"/>
      <c r="G20" s="69"/>
      <c r="H20" s="69"/>
      <c r="I20" s="69"/>
      <c r="J20" s="69"/>
      <c r="K20" s="69"/>
      <c r="L20" s="55"/>
      <c r="M20" s="69"/>
      <c r="N20" s="79"/>
      <c r="O20" s="46"/>
      <c r="P20" s="74"/>
      <c r="Q20" s="71"/>
      <c r="R20" s="71"/>
      <c r="S20" s="71"/>
      <c r="T20" s="71"/>
      <c r="U20" s="71"/>
      <c r="V20" s="71"/>
      <c r="W20" s="56"/>
      <c r="X20" s="71"/>
      <c r="Y20" s="53"/>
      <c r="Z20" s="47"/>
      <c r="AA20" s="48"/>
      <c r="AB20" s="4"/>
      <c r="AD20" s="49">
        <f t="shared" si="8"/>
        <v>0</v>
      </c>
    </row>
    <row r="21" spans="1:30" ht="21" customHeight="1" x14ac:dyDescent="0.15">
      <c r="A21" s="9"/>
      <c r="B21" s="9"/>
      <c r="C21" s="9"/>
      <c r="D21" s="10"/>
      <c r="E21" s="69"/>
      <c r="F21" s="69"/>
      <c r="G21" s="69"/>
      <c r="H21" s="69"/>
      <c r="I21" s="69"/>
      <c r="J21" s="69"/>
      <c r="K21" s="69"/>
      <c r="L21" s="55"/>
      <c r="M21" s="69"/>
      <c r="N21" s="79"/>
      <c r="O21" s="46"/>
      <c r="P21" s="74"/>
      <c r="Q21" s="71"/>
      <c r="R21" s="71"/>
      <c r="S21" s="71"/>
      <c r="T21" s="71"/>
      <c r="U21" s="71"/>
      <c r="V21" s="71"/>
      <c r="W21" s="56"/>
      <c r="X21" s="71"/>
      <c r="Y21" s="53"/>
      <c r="Z21" s="47"/>
      <c r="AA21" s="48"/>
      <c r="AB21" s="4"/>
      <c r="AD21" s="49">
        <f t="shared" si="8"/>
        <v>0</v>
      </c>
    </row>
    <row r="22" spans="1:30" ht="21" customHeight="1" x14ac:dyDescent="0.15">
      <c r="A22" s="9"/>
      <c r="B22" s="9"/>
      <c r="C22" s="9"/>
      <c r="D22" s="10"/>
      <c r="E22" s="69"/>
      <c r="F22" s="69"/>
      <c r="G22" s="69"/>
      <c r="H22" s="69"/>
      <c r="I22" s="69"/>
      <c r="J22" s="69"/>
      <c r="K22" s="69"/>
      <c r="L22" s="55"/>
      <c r="M22" s="69"/>
      <c r="N22" s="79"/>
      <c r="O22" s="46"/>
      <c r="P22" s="74"/>
      <c r="Q22" s="71"/>
      <c r="R22" s="71"/>
      <c r="S22" s="71"/>
      <c r="T22" s="71"/>
      <c r="U22" s="71"/>
      <c r="V22" s="71"/>
      <c r="W22" s="56"/>
      <c r="X22" s="71"/>
      <c r="Y22" s="53"/>
      <c r="Z22" s="47"/>
      <c r="AA22" s="48"/>
      <c r="AB22" s="4"/>
      <c r="AD22" s="49">
        <f t="shared" si="8"/>
        <v>0</v>
      </c>
    </row>
    <row r="23" spans="1:30" ht="21" customHeight="1" x14ac:dyDescent="0.15">
      <c r="A23" s="9"/>
      <c r="B23" s="9"/>
      <c r="C23" s="9"/>
      <c r="D23" s="10"/>
      <c r="E23" s="69"/>
      <c r="F23" s="69"/>
      <c r="G23" s="69"/>
      <c r="H23" s="69"/>
      <c r="I23" s="69"/>
      <c r="J23" s="69"/>
      <c r="K23" s="69"/>
      <c r="L23" s="55"/>
      <c r="M23" s="69"/>
      <c r="N23" s="79"/>
      <c r="O23" s="46"/>
      <c r="P23" s="74"/>
      <c r="Q23" s="71"/>
      <c r="R23" s="71"/>
      <c r="S23" s="71"/>
      <c r="T23" s="71"/>
      <c r="U23" s="71"/>
      <c r="V23" s="71"/>
      <c r="W23" s="56"/>
      <c r="X23" s="71"/>
      <c r="Y23" s="53"/>
      <c r="Z23" s="47"/>
      <c r="AA23" s="48"/>
      <c r="AB23" s="4"/>
      <c r="AD23" s="49">
        <f t="shared" si="8"/>
        <v>0</v>
      </c>
    </row>
    <row r="24" spans="1:30" ht="21" customHeight="1" x14ac:dyDescent="0.15">
      <c r="A24" s="9"/>
      <c r="B24" s="9"/>
      <c r="C24" s="9"/>
      <c r="D24" s="10"/>
      <c r="E24" s="69"/>
      <c r="F24" s="69"/>
      <c r="G24" s="69"/>
      <c r="H24" s="69"/>
      <c r="I24" s="69"/>
      <c r="J24" s="69"/>
      <c r="K24" s="69"/>
      <c r="L24" s="55"/>
      <c r="M24" s="69"/>
      <c r="N24" s="79"/>
      <c r="O24" s="46"/>
      <c r="P24" s="74"/>
      <c r="Q24" s="71"/>
      <c r="R24" s="71"/>
      <c r="S24" s="71"/>
      <c r="T24" s="71"/>
      <c r="U24" s="71"/>
      <c r="V24" s="71"/>
      <c r="W24" s="56"/>
      <c r="X24" s="71"/>
      <c r="Y24" s="53"/>
      <c r="Z24" s="47"/>
      <c r="AA24" s="48"/>
      <c r="AB24" s="4"/>
      <c r="AD24" s="49">
        <f t="shared" ref="AD24:AD44" si="9">ROUND(AA24,3)-(AE24/10000)</f>
        <v>0</v>
      </c>
    </row>
    <row r="25" spans="1:30" ht="21" customHeight="1" x14ac:dyDescent="0.15">
      <c r="A25" s="9"/>
      <c r="B25" s="9"/>
      <c r="C25" s="9"/>
      <c r="D25" s="10"/>
      <c r="E25" s="69"/>
      <c r="F25" s="69"/>
      <c r="G25" s="69"/>
      <c r="H25" s="69"/>
      <c r="I25" s="69"/>
      <c r="J25" s="69"/>
      <c r="K25" s="69"/>
      <c r="L25" s="55"/>
      <c r="M25" s="69"/>
      <c r="N25" s="79"/>
      <c r="O25" s="46"/>
      <c r="P25" s="74"/>
      <c r="Q25" s="71"/>
      <c r="R25" s="71"/>
      <c r="S25" s="71"/>
      <c r="T25" s="71"/>
      <c r="U25" s="71"/>
      <c r="V25" s="71"/>
      <c r="W25" s="56"/>
      <c r="X25" s="71"/>
      <c r="Y25" s="53"/>
      <c r="Z25" s="47"/>
      <c r="AA25" s="48"/>
      <c r="AB25" s="4"/>
      <c r="AD25" s="49">
        <f t="shared" si="9"/>
        <v>0</v>
      </c>
    </row>
    <row r="26" spans="1:30" ht="21" customHeight="1" x14ac:dyDescent="0.15">
      <c r="A26" s="9"/>
      <c r="B26" s="9"/>
      <c r="C26" s="9"/>
      <c r="D26" s="10"/>
      <c r="E26" s="69"/>
      <c r="F26" s="69"/>
      <c r="G26" s="69"/>
      <c r="H26" s="69"/>
      <c r="I26" s="69"/>
      <c r="J26" s="69"/>
      <c r="K26" s="69"/>
      <c r="L26" s="55"/>
      <c r="M26" s="69"/>
      <c r="N26" s="79"/>
      <c r="O26" s="46"/>
      <c r="P26" s="74"/>
      <c r="Q26" s="71"/>
      <c r="R26" s="71"/>
      <c r="S26" s="71"/>
      <c r="T26" s="71"/>
      <c r="U26" s="71"/>
      <c r="V26" s="71"/>
      <c r="W26" s="56"/>
      <c r="X26" s="71"/>
      <c r="Y26" s="53"/>
      <c r="Z26" s="47"/>
      <c r="AA26" s="48"/>
      <c r="AB26" s="4"/>
      <c r="AD26" s="49">
        <f t="shared" si="9"/>
        <v>0</v>
      </c>
    </row>
    <row r="27" spans="1:30" ht="21" customHeight="1" x14ac:dyDescent="0.15">
      <c r="A27" s="9"/>
      <c r="B27" s="9"/>
      <c r="C27" s="9"/>
      <c r="D27" s="10"/>
      <c r="E27" s="69"/>
      <c r="F27" s="69"/>
      <c r="G27" s="69"/>
      <c r="H27" s="69"/>
      <c r="I27" s="69"/>
      <c r="J27" s="69"/>
      <c r="K27" s="69"/>
      <c r="L27" s="55"/>
      <c r="M27" s="69"/>
      <c r="N27" s="79"/>
      <c r="O27" s="46"/>
      <c r="P27" s="74"/>
      <c r="Q27" s="71"/>
      <c r="R27" s="71"/>
      <c r="S27" s="71"/>
      <c r="T27" s="71"/>
      <c r="U27" s="71"/>
      <c r="V27" s="71"/>
      <c r="W27" s="56"/>
      <c r="X27" s="71"/>
      <c r="Y27" s="53"/>
      <c r="Z27" s="47"/>
      <c r="AA27" s="48"/>
      <c r="AB27" s="4"/>
      <c r="AD27" s="49">
        <f t="shared" si="9"/>
        <v>0</v>
      </c>
    </row>
    <row r="28" spans="1:30" ht="21" customHeight="1" x14ac:dyDescent="0.15">
      <c r="A28" s="9"/>
      <c r="B28" s="9"/>
      <c r="C28" s="9"/>
      <c r="D28" s="10"/>
      <c r="E28" s="69"/>
      <c r="F28" s="69"/>
      <c r="G28" s="69"/>
      <c r="H28" s="69"/>
      <c r="I28" s="69"/>
      <c r="J28" s="69"/>
      <c r="K28" s="69"/>
      <c r="L28" s="55"/>
      <c r="M28" s="69"/>
      <c r="N28" s="79"/>
      <c r="O28" s="46"/>
      <c r="P28" s="74"/>
      <c r="Q28" s="71"/>
      <c r="R28" s="71"/>
      <c r="S28" s="71"/>
      <c r="T28" s="71"/>
      <c r="U28" s="71"/>
      <c r="V28" s="71"/>
      <c r="W28" s="56"/>
      <c r="X28" s="71"/>
      <c r="Y28" s="53"/>
      <c r="Z28" s="47"/>
      <c r="AA28" s="48"/>
      <c r="AB28" s="4"/>
      <c r="AD28" s="49">
        <f t="shared" si="9"/>
        <v>0</v>
      </c>
    </row>
    <row r="29" spans="1:30" ht="21" customHeight="1" x14ac:dyDescent="0.15">
      <c r="A29" s="9"/>
      <c r="B29" s="9"/>
      <c r="C29" s="9"/>
      <c r="D29" s="10"/>
      <c r="E29" s="69"/>
      <c r="F29" s="69"/>
      <c r="G29" s="69"/>
      <c r="H29" s="69"/>
      <c r="I29" s="69"/>
      <c r="J29" s="69"/>
      <c r="K29" s="69"/>
      <c r="L29" s="55"/>
      <c r="M29" s="69"/>
      <c r="N29" s="79"/>
      <c r="O29" s="46"/>
      <c r="P29" s="74"/>
      <c r="Q29" s="71"/>
      <c r="R29" s="71"/>
      <c r="S29" s="71"/>
      <c r="T29" s="71"/>
      <c r="U29" s="71"/>
      <c r="V29" s="71"/>
      <c r="W29" s="56"/>
      <c r="X29" s="71"/>
      <c r="Y29" s="53"/>
      <c r="Z29" s="47"/>
      <c r="AA29" s="48"/>
      <c r="AB29" s="4"/>
      <c r="AD29" s="49">
        <f t="shared" si="9"/>
        <v>0</v>
      </c>
    </row>
    <row r="30" spans="1:30" ht="21" customHeight="1" x14ac:dyDescent="0.15">
      <c r="A30" s="9"/>
      <c r="B30" s="9"/>
      <c r="C30" s="9"/>
      <c r="D30" s="10"/>
      <c r="E30" s="69"/>
      <c r="F30" s="69"/>
      <c r="G30" s="69"/>
      <c r="H30" s="69"/>
      <c r="I30" s="69"/>
      <c r="J30" s="69"/>
      <c r="K30" s="69"/>
      <c r="L30" s="55"/>
      <c r="M30" s="69"/>
      <c r="N30" s="79"/>
      <c r="O30" s="46"/>
      <c r="P30" s="74"/>
      <c r="Q30" s="71"/>
      <c r="R30" s="71"/>
      <c r="S30" s="71"/>
      <c r="T30" s="71"/>
      <c r="U30" s="71"/>
      <c r="V30" s="71"/>
      <c r="W30" s="56"/>
      <c r="X30" s="71"/>
      <c r="Y30" s="53"/>
      <c r="Z30" s="47"/>
      <c r="AA30" s="48"/>
      <c r="AB30" s="4"/>
      <c r="AD30" s="49">
        <f t="shared" si="9"/>
        <v>0</v>
      </c>
    </row>
    <row r="31" spans="1:30" ht="21" customHeight="1" x14ac:dyDescent="0.15">
      <c r="A31" s="9"/>
      <c r="B31" s="9"/>
      <c r="C31" s="9"/>
      <c r="D31" s="10"/>
      <c r="E31" s="69"/>
      <c r="F31" s="69"/>
      <c r="G31" s="69"/>
      <c r="H31" s="69"/>
      <c r="I31" s="69"/>
      <c r="J31" s="69"/>
      <c r="K31" s="69"/>
      <c r="L31" s="55"/>
      <c r="M31" s="69"/>
      <c r="N31" s="79"/>
      <c r="O31" s="46"/>
      <c r="P31" s="74"/>
      <c r="Q31" s="71"/>
      <c r="R31" s="71"/>
      <c r="S31" s="71"/>
      <c r="T31" s="71"/>
      <c r="U31" s="71"/>
      <c r="V31" s="71"/>
      <c r="W31" s="56"/>
      <c r="X31" s="71"/>
      <c r="Y31" s="53"/>
      <c r="Z31" s="47"/>
      <c r="AA31" s="48"/>
      <c r="AB31" s="4"/>
      <c r="AD31" s="49">
        <f t="shared" si="9"/>
        <v>0</v>
      </c>
    </row>
    <row r="32" spans="1:30" ht="21" customHeight="1" x14ac:dyDescent="0.15">
      <c r="A32" s="9"/>
      <c r="B32" s="9"/>
      <c r="C32" s="9"/>
      <c r="D32" s="10"/>
      <c r="E32" s="69"/>
      <c r="F32" s="69"/>
      <c r="G32" s="69"/>
      <c r="H32" s="69"/>
      <c r="I32" s="69"/>
      <c r="J32" s="69"/>
      <c r="K32" s="69"/>
      <c r="L32" s="55"/>
      <c r="M32" s="69"/>
      <c r="N32" s="79"/>
      <c r="O32" s="46"/>
      <c r="P32" s="74"/>
      <c r="Q32" s="71"/>
      <c r="R32" s="71"/>
      <c r="S32" s="71"/>
      <c r="T32" s="71"/>
      <c r="U32" s="71"/>
      <c r="V32" s="71"/>
      <c r="W32" s="56"/>
      <c r="X32" s="71"/>
      <c r="Y32" s="53"/>
      <c r="Z32" s="47"/>
      <c r="AA32" s="48"/>
      <c r="AB32" s="4"/>
      <c r="AD32" s="49">
        <f t="shared" si="9"/>
        <v>0</v>
      </c>
    </row>
    <row r="33" spans="1:30" ht="21" customHeight="1" x14ac:dyDescent="0.15">
      <c r="A33" s="9"/>
      <c r="B33" s="9"/>
      <c r="C33" s="9"/>
      <c r="D33" s="10"/>
      <c r="E33" s="69"/>
      <c r="F33" s="69"/>
      <c r="G33" s="69"/>
      <c r="H33" s="69"/>
      <c r="I33" s="69"/>
      <c r="J33" s="69"/>
      <c r="K33" s="69"/>
      <c r="L33" s="55"/>
      <c r="M33" s="69"/>
      <c r="N33" s="79"/>
      <c r="O33" s="46"/>
      <c r="P33" s="74"/>
      <c r="Q33" s="71"/>
      <c r="R33" s="71"/>
      <c r="S33" s="71"/>
      <c r="T33" s="71"/>
      <c r="U33" s="71"/>
      <c r="V33" s="71"/>
      <c r="W33" s="56"/>
      <c r="X33" s="71"/>
      <c r="Y33" s="53"/>
      <c r="Z33" s="47"/>
      <c r="AA33" s="48"/>
      <c r="AB33" s="4"/>
      <c r="AD33" s="49">
        <f t="shared" si="9"/>
        <v>0</v>
      </c>
    </row>
    <row r="34" spans="1:30" ht="21" customHeight="1" x14ac:dyDescent="0.15">
      <c r="A34" s="9"/>
      <c r="B34" s="9"/>
      <c r="C34" s="9"/>
      <c r="D34" s="10"/>
      <c r="E34" s="69"/>
      <c r="F34" s="69"/>
      <c r="G34" s="69"/>
      <c r="H34" s="69"/>
      <c r="I34" s="69"/>
      <c r="J34" s="69"/>
      <c r="K34" s="69"/>
      <c r="L34" s="55"/>
      <c r="M34" s="69"/>
      <c r="N34" s="79"/>
      <c r="O34" s="46"/>
      <c r="P34" s="74"/>
      <c r="Q34" s="71"/>
      <c r="R34" s="71"/>
      <c r="S34" s="71"/>
      <c r="T34" s="71"/>
      <c r="U34" s="71"/>
      <c r="V34" s="71"/>
      <c r="W34" s="56"/>
      <c r="X34" s="71"/>
      <c r="Y34" s="53"/>
      <c r="Z34" s="47"/>
      <c r="AA34" s="48"/>
      <c r="AB34" s="4"/>
      <c r="AD34" s="49">
        <f t="shared" si="9"/>
        <v>0</v>
      </c>
    </row>
    <row r="35" spans="1:30" ht="21" customHeight="1" x14ac:dyDescent="0.15">
      <c r="A35" s="9"/>
      <c r="B35" s="9"/>
      <c r="C35" s="9"/>
      <c r="D35" s="10"/>
      <c r="E35" s="69"/>
      <c r="F35" s="69"/>
      <c r="G35" s="69"/>
      <c r="H35" s="69"/>
      <c r="I35" s="69"/>
      <c r="J35" s="69"/>
      <c r="K35" s="69"/>
      <c r="L35" s="55"/>
      <c r="M35" s="69"/>
      <c r="N35" s="79"/>
      <c r="O35" s="46"/>
      <c r="P35" s="74"/>
      <c r="Q35" s="71"/>
      <c r="R35" s="71"/>
      <c r="S35" s="71"/>
      <c r="T35" s="71"/>
      <c r="U35" s="71"/>
      <c r="V35" s="71"/>
      <c r="W35" s="56"/>
      <c r="X35" s="71"/>
      <c r="Y35" s="53"/>
      <c r="Z35" s="47"/>
      <c r="AA35" s="48"/>
      <c r="AB35" s="4"/>
      <c r="AD35" s="49">
        <f t="shared" si="9"/>
        <v>0</v>
      </c>
    </row>
    <row r="36" spans="1:30" ht="21" customHeight="1" x14ac:dyDescent="0.15">
      <c r="A36" s="9"/>
      <c r="B36" s="9"/>
      <c r="C36" s="9"/>
      <c r="D36" s="10"/>
      <c r="E36" s="69"/>
      <c r="F36" s="69"/>
      <c r="G36" s="69"/>
      <c r="H36" s="69"/>
      <c r="I36" s="69"/>
      <c r="J36" s="69"/>
      <c r="K36" s="69"/>
      <c r="L36" s="55"/>
      <c r="M36" s="69"/>
      <c r="N36" s="79"/>
      <c r="O36" s="46"/>
      <c r="P36" s="74"/>
      <c r="Q36" s="71"/>
      <c r="R36" s="71"/>
      <c r="S36" s="71"/>
      <c r="T36" s="71"/>
      <c r="U36" s="71"/>
      <c r="V36" s="71"/>
      <c r="W36" s="56"/>
      <c r="X36" s="71"/>
      <c r="Y36" s="53"/>
      <c r="Z36" s="47"/>
      <c r="AA36" s="48"/>
      <c r="AB36" s="4"/>
      <c r="AD36" s="49">
        <f t="shared" si="9"/>
        <v>0</v>
      </c>
    </row>
    <row r="37" spans="1:30" ht="21" customHeight="1" x14ac:dyDescent="0.15">
      <c r="A37" s="9"/>
      <c r="B37" s="9"/>
      <c r="C37" s="9"/>
      <c r="D37" s="10"/>
      <c r="E37" s="69"/>
      <c r="F37" s="69"/>
      <c r="G37" s="69"/>
      <c r="H37" s="69"/>
      <c r="I37" s="69"/>
      <c r="J37" s="69"/>
      <c r="K37" s="69"/>
      <c r="L37" s="55"/>
      <c r="M37" s="69"/>
      <c r="N37" s="79"/>
      <c r="O37" s="46"/>
      <c r="P37" s="74"/>
      <c r="Q37" s="71"/>
      <c r="R37" s="71"/>
      <c r="S37" s="71"/>
      <c r="T37" s="71"/>
      <c r="U37" s="71"/>
      <c r="V37" s="71"/>
      <c r="W37" s="56"/>
      <c r="X37" s="71"/>
      <c r="Y37" s="53"/>
      <c r="Z37" s="47"/>
      <c r="AA37" s="48"/>
      <c r="AB37" s="4"/>
      <c r="AD37" s="49">
        <f t="shared" si="9"/>
        <v>0</v>
      </c>
    </row>
    <row r="38" spans="1:30" ht="21" customHeight="1" x14ac:dyDescent="0.15">
      <c r="A38" s="9"/>
      <c r="B38" s="9"/>
      <c r="C38" s="9"/>
      <c r="D38" s="10"/>
      <c r="E38" s="69"/>
      <c r="F38" s="69"/>
      <c r="G38" s="69"/>
      <c r="H38" s="69"/>
      <c r="I38" s="69"/>
      <c r="J38" s="69"/>
      <c r="K38" s="69"/>
      <c r="L38" s="55"/>
      <c r="M38" s="69"/>
      <c r="N38" s="79"/>
      <c r="O38" s="46"/>
      <c r="P38" s="74"/>
      <c r="Q38" s="71"/>
      <c r="R38" s="71"/>
      <c r="S38" s="71"/>
      <c r="T38" s="71"/>
      <c r="U38" s="71"/>
      <c r="V38" s="71"/>
      <c r="W38" s="56"/>
      <c r="X38" s="71"/>
      <c r="Y38" s="53"/>
      <c r="Z38" s="47"/>
      <c r="AA38" s="48"/>
      <c r="AB38" s="4"/>
      <c r="AD38" s="49">
        <f t="shared" si="9"/>
        <v>0</v>
      </c>
    </row>
    <row r="39" spans="1:30" ht="21" customHeight="1" x14ac:dyDescent="0.15">
      <c r="A39" s="9"/>
      <c r="B39" s="9"/>
      <c r="C39" s="9"/>
      <c r="D39" s="10"/>
      <c r="E39" s="69"/>
      <c r="F39" s="69"/>
      <c r="G39" s="69"/>
      <c r="H39" s="69"/>
      <c r="I39" s="69"/>
      <c r="J39" s="69"/>
      <c r="K39" s="69"/>
      <c r="L39" s="55"/>
      <c r="M39" s="69"/>
      <c r="N39" s="79"/>
      <c r="O39" s="46"/>
      <c r="P39" s="74"/>
      <c r="Q39" s="71"/>
      <c r="R39" s="71"/>
      <c r="S39" s="71"/>
      <c r="T39" s="71"/>
      <c r="U39" s="71"/>
      <c r="V39" s="71"/>
      <c r="W39" s="56"/>
      <c r="X39" s="71"/>
      <c r="Y39" s="53"/>
      <c r="Z39" s="47"/>
      <c r="AA39" s="48"/>
      <c r="AB39" s="4"/>
      <c r="AD39" s="49">
        <f t="shared" si="9"/>
        <v>0</v>
      </c>
    </row>
    <row r="40" spans="1:30" ht="21" customHeight="1" x14ac:dyDescent="0.15">
      <c r="A40" s="9"/>
      <c r="B40" s="9"/>
      <c r="C40" s="9"/>
      <c r="D40" s="10"/>
      <c r="E40" s="69"/>
      <c r="F40" s="69"/>
      <c r="G40" s="69"/>
      <c r="H40" s="69"/>
      <c r="I40" s="69"/>
      <c r="J40" s="69"/>
      <c r="K40" s="69"/>
      <c r="L40" s="55"/>
      <c r="M40" s="69"/>
      <c r="N40" s="79"/>
      <c r="O40" s="46"/>
      <c r="P40" s="74"/>
      <c r="Q40" s="71"/>
      <c r="R40" s="71"/>
      <c r="S40" s="71"/>
      <c r="T40" s="71"/>
      <c r="U40" s="71"/>
      <c r="V40" s="71"/>
      <c r="W40" s="56"/>
      <c r="X40" s="71"/>
      <c r="Y40" s="53"/>
      <c r="Z40" s="47"/>
      <c r="AA40" s="48"/>
      <c r="AB40" s="4"/>
      <c r="AD40" s="49">
        <f t="shared" si="9"/>
        <v>0</v>
      </c>
    </row>
    <row r="41" spans="1:30" ht="21" customHeight="1" x14ac:dyDescent="0.15">
      <c r="A41" s="9"/>
      <c r="B41" s="9"/>
      <c r="C41" s="9"/>
      <c r="D41" s="10"/>
      <c r="E41" s="69"/>
      <c r="F41" s="69"/>
      <c r="G41" s="69"/>
      <c r="H41" s="69"/>
      <c r="I41" s="69"/>
      <c r="J41" s="69"/>
      <c r="K41" s="69"/>
      <c r="L41" s="55"/>
      <c r="M41" s="69"/>
      <c r="N41" s="79"/>
      <c r="O41" s="46"/>
      <c r="P41" s="74"/>
      <c r="Q41" s="71"/>
      <c r="R41" s="71"/>
      <c r="S41" s="71"/>
      <c r="T41" s="71"/>
      <c r="U41" s="71"/>
      <c r="V41" s="71"/>
      <c r="W41" s="56"/>
      <c r="X41" s="71"/>
      <c r="Y41" s="53"/>
      <c r="Z41" s="47"/>
      <c r="AA41" s="48"/>
      <c r="AB41" s="4"/>
      <c r="AD41" s="49">
        <f t="shared" si="9"/>
        <v>0</v>
      </c>
    </row>
    <row r="42" spans="1:30" ht="21" customHeight="1" x14ac:dyDescent="0.15">
      <c r="A42" s="9"/>
      <c r="B42" s="9"/>
      <c r="C42" s="9"/>
      <c r="D42" s="10"/>
      <c r="E42" s="69"/>
      <c r="F42" s="69"/>
      <c r="G42" s="69"/>
      <c r="H42" s="69"/>
      <c r="I42" s="69"/>
      <c r="J42" s="69"/>
      <c r="K42" s="69"/>
      <c r="L42" s="55"/>
      <c r="M42" s="69"/>
      <c r="N42" s="79"/>
      <c r="O42" s="46"/>
      <c r="P42" s="74"/>
      <c r="Q42" s="71"/>
      <c r="R42" s="71"/>
      <c r="S42" s="71"/>
      <c r="T42" s="71"/>
      <c r="U42" s="71"/>
      <c r="V42" s="71"/>
      <c r="W42" s="56"/>
      <c r="X42" s="71"/>
      <c r="Y42" s="53"/>
      <c r="Z42" s="47"/>
      <c r="AA42" s="48"/>
      <c r="AB42" s="4"/>
      <c r="AD42" s="49">
        <f t="shared" si="9"/>
        <v>0</v>
      </c>
    </row>
    <row r="43" spans="1:30" ht="21" customHeight="1" x14ac:dyDescent="0.15">
      <c r="A43" s="9"/>
      <c r="B43" s="9"/>
      <c r="C43" s="9"/>
      <c r="D43" s="10"/>
      <c r="E43" s="69"/>
      <c r="F43" s="69"/>
      <c r="G43" s="69"/>
      <c r="H43" s="69"/>
      <c r="I43" s="69"/>
      <c r="J43" s="69"/>
      <c r="K43" s="69"/>
      <c r="L43" s="55"/>
      <c r="M43" s="69"/>
      <c r="N43" s="79"/>
      <c r="O43" s="46"/>
      <c r="P43" s="74"/>
      <c r="Q43" s="71"/>
      <c r="R43" s="71"/>
      <c r="S43" s="71"/>
      <c r="T43" s="71"/>
      <c r="U43" s="71"/>
      <c r="V43" s="71"/>
      <c r="W43" s="56"/>
      <c r="X43" s="71"/>
      <c r="Y43" s="53"/>
      <c r="Z43" s="47"/>
      <c r="AA43" s="48"/>
      <c r="AB43" s="4"/>
      <c r="AD43" s="49">
        <f t="shared" si="9"/>
        <v>0</v>
      </c>
    </row>
    <row r="44" spans="1:30" ht="21" customHeight="1" x14ac:dyDescent="0.15">
      <c r="A44" s="9"/>
      <c r="B44" s="9"/>
      <c r="C44" s="9"/>
      <c r="D44" s="10"/>
      <c r="E44" s="69"/>
      <c r="F44" s="69"/>
      <c r="G44" s="69"/>
      <c r="H44" s="69"/>
      <c r="I44" s="69"/>
      <c r="J44" s="69"/>
      <c r="K44" s="69"/>
      <c r="L44" s="55"/>
      <c r="M44" s="69"/>
      <c r="N44" s="79"/>
      <c r="O44" s="46"/>
      <c r="P44" s="74"/>
      <c r="Q44" s="71"/>
      <c r="R44" s="71"/>
      <c r="S44" s="71"/>
      <c r="T44" s="71"/>
      <c r="U44" s="71"/>
      <c r="V44" s="71"/>
      <c r="W44" s="56"/>
      <c r="X44" s="71"/>
      <c r="Y44" s="53"/>
      <c r="Z44" s="47"/>
      <c r="AA44" s="48"/>
      <c r="AB44" s="4"/>
      <c r="AD44" s="49">
        <f t="shared" si="9"/>
        <v>0</v>
      </c>
    </row>
    <row r="45" spans="1:30" ht="14.25" x14ac:dyDescent="0.15">
      <c r="AA45" s="17"/>
    </row>
  </sheetData>
  <mergeCells count="2">
    <mergeCell ref="E3:O3"/>
    <mergeCell ref="P3:Z3"/>
  </mergeCells>
  <phoneticPr fontId="1"/>
  <conditionalFormatting sqref="O5:O44">
    <cfRule type="cellIs" dxfId="6" priority="2" operator="equal">
      <formula>$AA5</formula>
    </cfRule>
  </conditionalFormatting>
  <conditionalFormatting sqref="Z5:Z44">
    <cfRule type="cellIs" dxfId="5" priority="1" operator="equal">
      <formula>$AA5</formula>
    </cfRule>
  </conditionalFormatting>
  <conditionalFormatting sqref="AB5:AB44">
    <cfRule type="duplicateValues" dxfId="4" priority="7" stopIfTrue="1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3" orientation="landscape" verticalDpi="0" r:id="rId1"/>
  <headerFooter>
    <oddFooter>&amp;R&amp;14※決勝は上位10でリフレッシュスタート</oddFooter>
  </headerFooter>
  <rowBreaks count="1" manualBreakCount="1">
    <brk id="24" max="2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55009-368B-44E9-947B-CAE706073394}">
  <dimension ref="A1:R27"/>
  <sheetViews>
    <sheetView zoomScaleNormal="100" zoomScaleSheetLayoutView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/>
    </sheetView>
  </sheetViews>
  <sheetFormatPr defaultRowHeight="13.5" x14ac:dyDescent="0.15"/>
  <cols>
    <col min="1" max="1" width="5.28515625" style="6" customWidth="1"/>
    <col min="2" max="3" width="23.5703125" style="3" customWidth="1"/>
    <col min="4" max="4" width="29.28515625" style="3" customWidth="1"/>
    <col min="5" max="13" width="7" style="3" customWidth="1"/>
    <col min="14" max="14" width="10.28515625" style="3" bestFit="1" customWidth="1"/>
    <col min="15" max="15" width="7" style="3" customWidth="1"/>
    <col min="16" max="258" width="9.140625" style="3"/>
    <col min="259" max="259" width="5.28515625" style="3" customWidth="1"/>
    <col min="260" max="261" width="23.5703125" style="3" customWidth="1"/>
    <col min="262" max="262" width="29.28515625" style="3" customWidth="1"/>
    <col min="263" max="271" width="7" style="3" customWidth="1"/>
    <col min="272" max="514" width="9.140625" style="3"/>
    <col min="515" max="515" width="5.28515625" style="3" customWidth="1"/>
    <col min="516" max="517" width="23.5703125" style="3" customWidth="1"/>
    <col min="518" max="518" width="29.28515625" style="3" customWidth="1"/>
    <col min="519" max="527" width="7" style="3" customWidth="1"/>
    <col min="528" max="770" width="9.140625" style="3"/>
    <col min="771" max="771" width="5.28515625" style="3" customWidth="1"/>
    <col min="772" max="773" width="23.5703125" style="3" customWidth="1"/>
    <col min="774" max="774" width="29.28515625" style="3" customWidth="1"/>
    <col min="775" max="783" width="7" style="3" customWidth="1"/>
    <col min="784" max="1026" width="9.140625" style="3"/>
    <col min="1027" max="1027" width="5.28515625" style="3" customWidth="1"/>
    <col min="1028" max="1029" width="23.5703125" style="3" customWidth="1"/>
    <col min="1030" max="1030" width="29.28515625" style="3" customWidth="1"/>
    <col min="1031" max="1039" width="7" style="3" customWidth="1"/>
    <col min="1040" max="1282" width="9.140625" style="3"/>
    <col min="1283" max="1283" width="5.28515625" style="3" customWidth="1"/>
    <col min="1284" max="1285" width="23.5703125" style="3" customWidth="1"/>
    <col min="1286" max="1286" width="29.28515625" style="3" customWidth="1"/>
    <col min="1287" max="1295" width="7" style="3" customWidth="1"/>
    <col min="1296" max="1538" width="9.140625" style="3"/>
    <col min="1539" max="1539" width="5.28515625" style="3" customWidth="1"/>
    <col min="1540" max="1541" width="23.5703125" style="3" customWidth="1"/>
    <col min="1542" max="1542" width="29.28515625" style="3" customWidth="1"/>
    <col min="1543" max="1551" width="7" style="3" customWidth="1"/>
    <col min="1552" max="1794" width="9.140625" style="3"/>
    <col min="1795" max="1795" width="5.28515625" style="3" customWidth="1"/>
    <col min="1796" max="1797" width="23.5703125" style="3" customWidth="1"/>
    <col min="1798" max="1798" width="29.28515625" style="3" customWidth="1"/>
    <col min="1799" max="1807" width="7" style="3" customWidth="1"/>
    <col min="1808" max="2050" width="9.140625" style="3"/>
    <col min="2051" max="2051" width="5.28515625" style="3" customWidth="1"/>
    <col min="2052" max="2053" width="23.5703125" style="3" customWidth="1"/>
    <col min="2054" max="2054" width="29.28515625" style="3" customWidth="1"/>
    <col min="2055" max="2063" width="7" style="3" customWidth="1"/>
    <col min="2064" max="2306" width="9.140625" style="3"/>
    <col min="2307" max="2307" width="5.28515625" style="3" customWidth="1"/>
    <col min="2308" max="2309" width="23.5703125" style="3" customWidth="1"/>
    <col min="2310" max="2310" width="29.28515625" style="3" customWidth="1"/>
    <col min="2311" max="2319" width="7" style="3" customWidth="1"/>
    <col min="2320" max="2562" width="9.140625" style="3"/>
    <col min="2563" max="2563" width="5.28515625" style="3" customWidth="1"/>
    <col min="2564" max="2565" width="23.5703125" style="3" customWidth="1"/>
    <col min="2566" max="2566" width="29.28515625" style="3" customWidth="1"/>
    <col min="2567" max="2575" width="7" style="3" customWidth="1"/>
    <col min="2576" max="2818" width="9.140625" style="3"/>
    <col min="2819" max="2819" width="5.28515625" style="3" customWidth="1"/>
    <col min="2820" max="2821" width="23.5703125" style="3" customWidth="1"/>
    <col min="2822" max="2822" width="29.28515625" style="3" customWidth="1"/>
    <col min="2823" max="2831" width="7" style="3" customWidth="1"/>
    <col min="2832" max="3074" width="9.140625" style="3"/>
    <col min="3075" max="3075" width="5.28515625" style="3" customWidth="1"/>
    <col min="3076" max="3077" width="23.5703125" style="3" customWidth="1"/>
    <col min="3078" max="3078" width="29.28515625" style="3" customWidth="1"/>
    <col min="3079" max="3087" width="7" style="3" customWidth="1"/>
    <col min="3088" max="3330" width="9.140625" style="3"/>
    <col min="3331" max="3331" width="5.28515625" style="3" customWidth="1"/>
    <col min="3332" max="3333" width="23.5703125" style="3" customWidth="1"/>
    <col min="3334" max="3334" width="29.28515625" style="3" customWidth="1"/>
    <col min="3335" max="3343" width="7" style="3" customWidth="1"/>
    <col min="3344" max="3586" width="9.140625" style="3"/>
    <col min="3587" max="3587" width="5.28515625" style="3" customWidth="1"/>
    <col min="3588" max="3589" width="23.5703125" style="3" customWidth="1"/>
    <col min="3590" max="3590" width="29.28515625" style="3" customWidth="1"/>
    <col min="3591" max="3599" width="7" style="3" customWidth="1"/>
    <col min="3600" max="3842" width="9.140625" style="3"/>
    <col min="3843" max="3843" width="5.28515625" style="3" customWidth="1"/>
    <col min="3844" max="3845" width="23.5703125" style="3" customWidth="1"/>
    <col min="3846" max="3846" width="29.28515625" style="3" customWidth="1"/>
    <col min="3847" max="3855" width="7" style="3" customWidth="1"/>
    <col min="3856" max="4098" width="9.140625" style="3"/>
    <col min="4099" max="4099" width="5.28515625" style="3" customWidth="1"/>
    <col min="4100" max="4101" width="23.5703125" style="3" customWidth="1"/>
    <col min="4102" max="4102" width="29.28515625" style="3" customWidth="1"/>
    <col min="4103" max="4111" width="7" style="3" customWidth="1"/>
    <col min="4112" max="4354" width="9.140625" style="3"/>
    <col min="4355" max="4355" width="5.28515625" style="3" customWidth="1"/>
    <col min="4356" max="4357" width="23.5703125" style="3" customWidth="1"/>
    <col min="4358" max="4358" width="29.28515625" style="3" customWidth="1"/>
    <col min="4359" max="4367" width="7" style="3" customWidth="1"/>
    <col min="4368" max="4610" width="9.140625" style="3"/>
    <col min="4611" max="4611" width="5.28515625" style="3" customWidth="1"/>
    <col min="4612" max="4613" width="23.5703125" style="3" customWidth="1"/>
    <col min="4614" max="4614" width="29.28515625" style="3" customWidth="1"/>
    <col min="4615" max="4623" width="7" style="3" customWidth="1"/>
    <col min="4624" max="4866" width="9.140625" style="3"/>
    <col min="4867" max="4867" width="5.28515625" style="3" customWidth="1"/>
    <col min="4868" max="4869" width="23.5703125" style="3" customWidth="1"/>
    <col min="4870" max="4870" width="29.28515625" style="3" customWidth="1"/>
    <col min="4871" max="4879" width="7" style="3" customWidth="1"/>
    <col min="4880" max="5122" width="9.140625" style="3"/>
    <col min="5123" max="5123" width="5.28515625" style="3" customWidth="1"/>
    <col min="5124" max="5125" width="23.5703125" style="3" customWidth="1"/>
    <col min="5126" max="5126" width="29.28515625" style="3" customWidth="1"/>
    <col min="5127" max="5135" width="7" style="3" customWidth="1"/>
    <col min="5136" max="5378" width="9.140625" style="3"/>
    <col min="5379" max="5379" width="5.28515625" style="3" customWidth="1"/>
    <col min="5380" max="5381" width="23.5703125" style="3" customWidth="1"/>
    <col min="5382" max="5382" width="29.28515625" style="3" customWidth="1"/>
    <col min="5383" max="5391" width="7" style="3" customWidth="1"/>
    <col min="5392" max="5634" width="9.140625" style="3"/>
    <col min="5635" max="5635" width="5.28515625" style="3" customWidth="1"/>
    <col min="5636" max="5637" width="23.5703125" style="3" customWidth="1"/>
    <col min="5638" max="5638" width="29.28515625" style="3" customWidth="1"/>
    <col min="5639" max="5647" width="7" style="3" customWidth="1"/>
    <col min="5648" max="5890" width="9.140625" style="3"/>
    <col min="5891" max="5891" width="5.28515625" style="3" customWidth="1"/>
    <col min="5892" max="5893" width="23.5703125" style="3" customWidth="1"/>
    <col min="5894" max="5894" width="29.28515625" style="3" customWidth="1"/>
    <col min="5895" max="5903" width="7" style="3" customWidth="1"/>
    <col min="5904" max="6146" width="9.140625" style="3"/>
    <col min="6147" max="6147" width="5.28515625" style="3" customWidth="1"/>
    <col min="6148" max="6149" width="23.5703125" style="3" customWidth="1"/>
    <col min="6150" max="6150" width="29.28515625" style="3" customWidth="1"/>
    <col min="6151" max="6159" width="7" style="3" customWidth="1"/>
    <col min="6160" max="6402" width="9.140625" style="3"/>
    <col min="6403" max="6403" width="5.28515625" style="3" customWidth="1"/>
    <col min="6404" max="6405" width="23.5703125" style="3" customWidth="1"/>
    <col min="6406" max="6406" width="29.28515625" style="3" customWidth="1"/>
    <col min="6407" max="6415" width="7" style="3" customWidth="1"/>
    <col min="6416" max="6658" width="9.140625" style="3"/>
    <col min="6659" max="6659" width="5.28515625" style="3" customWidth="1"/>
    <col min="6660" max="6661" width="23.5703125" style="3" customWidth="1"/>
    <col min="6662" max="6662" width="29.28515625" style="3" customWidth="1"/>
    <col min="6663" max="6671" width="7" style="3" customWidth="1"/>
    <col min="6672" max="6914" width="9.140625" style="3"/>
    <col min="6915" max="6915" width="5.28515625" style="3" customWidth="1"/>
    <col min="6916" max="6917" width="23.5703125" style="3" customWidth="1"/>
    <col min="6918" max="6918" width="29.28515625" style="3" customWidth="1"/>
    <col min="6919" max="6927" width="7" style="3" customWidth="1"/>
    <col min="6928" max="7170" width="9.140625" style="3"/>
    <col min="7171" max="7171" width="5.28515625" style="3" customWidth="1"/>
    <col min="7172" max="7173" width="23.5703125" style="3" customWidth="1"/>
    <col min="7174" max="7174" width="29.28515625" style="3" customWidth="1"/>
    <col min="7175" max="7183" width="7" style="3" customWidth="1"/>
    <col min="7184" max="7426" width="9.140625" style="3"/>
    <col min="7427" max="7427" width="5.28515625" style="3" customWidth="1"/>
    <col min="7428" max="7429" width="23.5703125" style="3" customWidth="1"/>
    <col min="7430" max="7430" width="29.28515625" style="3" customWidth="1"/>
    <col min="7431" max="7439" width="7" style="3" customWidth="1"/>
    <col min="7440" max="7682" width="9.140625" style="3"/>
    <col min="7683" max="7683" width="5.28515625" style="3" customWidth="1"/>
    <col min="7684" max="7685" width="23.5703125" style="3" customWidth="1"/>
    <col min="7686" max="7686" width="29.28515625" style="3" customWidth="1"/>
    <col min="7687" max="7695" width="7" style="3" customWidth="1"/>
    <col min="7696" max="7938" width="9.140625" style="3"/>
    <col min="7939" max="7939" width="5.28515625" style="3" customWidth="1"/>
    <col min="7940" max="7941" width="23.5703125" style="3" customWidth="1"/>
    <col min="7942" max="7942" width="29.28515625" style="3" customWidth="1"/>
    <col min="7943" max="7951" width="7" style="3" customWidth="1"/>
    <col min="7952" max="8194" width="9.140625" style="3"/>
    <col min="8195" max="8195" width="5.28515625" style="3" customWidth="1"/>
    <col min="8196" max="8197" width="23.5703125" style="3" customWidth="1"/>
    <col min="8198" max="8198" width="29.28515625" style="3" customWidth="1"/>
    <col min="8199" max="8207" width="7" style="3" customWidth="1"/>
    <col min="8208" max="8450" width="9.140625" style="3"/>
    <col min="8451" max="8451" width="5.28515625" style="3" customWidth="1"/>
    <col min="8452" max="8453" width="23.5703125" style="3" customWidth="1"/>
    <col min="8454" max="8454" width="29.28515625" style="3" customWidth="1"/>
    <col min="8455" max="8463" width="7" style="3" customWidth="1"/>
    <col min="8464" max="8706" width="9.140625" style="3"/>
    <col min="8707" max="8707" width="5.28515625" style="3" customWidth="1"/>
    <col min="8708" max="8709" width="23.5703125" style="3" customWidth="1"/>
    <col min="8710" max="8710" width="29.28515625" style="3" customWidth="1"/>
    <col min="8711" max="8719" width="7" style="3" customWidth="1"/>
    <col min="8720" max="8962" width="9.140625" style="3"/>
    <col min="8963" max="8963" width="5.28515625" style="3" customWidth="1"/>
    <col min="8964" max="8965" width="23.5703125" style="3" customWidth="1"/>
    <col min="8966" max="8966" width="29.28515625" style="3" customWidth="1"/>
    <col min="8967" max="8975" width="7" style="3" customWidth="1"/>
    <col min="8976" max="9218" width="9.140625" style="3"/>
    <col min="9219" max="9219" width="5.28515625" style="3" customWidth="1"/>
    <col min="9220" max="9221" width="23.5703125" style="3" customWidth="1"/>
    <col min="9222" max="9222" width="29.28515625" style="3" customWidth="1"/>
    <col min="9223" max="9231" width="7" style="3" customWidth="1"/>
    <col min="9232" max="9474" width="9.140625" style="3"/>
    <col min="9475" max="9475" width="5.28515625" style="3" customWidth="1"/>
    <col min="9476" max="9477" width="23.5703125" style="3" customWidth="1"/>
    <col min="9478" max="9478" width="29.28515625" style="3" customWidth="1"/>
    <col min="9479" max="9487" width="7" style="3" customWidth="1"/>
    <col min="9488" max="9730" width="9.140625" style="3"/>
    <col min="9731" max="9731" width="5.28515625" style="3" customWidth="1"/>
    <col min="9732" max="9733" width="23.5703125" style="3" customWidth="1"/>
    <col min="9734" max="9734" width="29.28515625" style="3" customWidth="1"/>
    <col min="9735" max="9743" width="7" style="3" customWidth="1"/>
    <col min="9744" max="9986" width="9.140625" style="3"/>
    <col min="9987" max="9987" width="5.28515625" style="3" customWidth="1"/>
    <col min="9988" max="9989" width="23.5703125" style="3" customWidth="1"/>
    <col min="9990" max="9990" width="29.28515625" style="3" customWidth="1"/>
    <col min="9991" max="9999" width="7" style="3" customWidth="1"/>
    <col min="10000" max="10242" width="9.140625" style="3"/>
    <col min="10243" max="10243" width="5.28515625" style="3" customWidth="1"/>
    <col min="10244" max="10245" width="23.5703125" style="3" customWidth="1"/>
    <col min="10246" max="10246" width="29.28515625" style="3" customWidth="1"/>
    <col min="10247" max="10255" width="7" style="3" customWidth="1"/>
    <col min="10256" max="10498" width="9.140625" style="3"/>
    <col min="10499" max="10499" width="5.28515625" style="3" customWidth="1"/>
    <col min="10500" max="10501" width="23.5703125" style="3" customWidth="1"/>
    <col min="10502" max="10502" width="29.28515625" style="3" customWidth="1"/>
    <col min="10503" max="10511" width="7" style="3" customWidth="1"/>
    <col min="10512" max="10754" width="9.140625" style="3"/>
    <col min="10755" max="10755" width="5.28515625" style="3" customWidth="1"/>
    <col min="10756" max="10757" width="23.5703125" style="3" customWidth="1"/>
    <col min="10758" max="10758" width="29.28515625" style="3" customWidth="1"/>
    <col min="10759" max="10767" width="7" style="3" customWidth="1"/>
    <col min="10768" max="11010" width="9.140625" style="3"/>
    <col min="11011" max="11011" width="5.28515625" style="3" customWidth="1"/>
    <col min="11012" max="11013" width="23.5703125" style="3" customWidth="1"/>
    <col min="11014" max="11014" width="29.28515625" style="3" customWidth="1"/>
    <col min="11015" max="11023" width="7" style="3" customWidth="1"/>
    <col min="11024" max="11266" width="9.140625" style="3"/>
    <col min="11267" max="11267" width="5.28515625" style="3" customWidth="1"/>
    <col min="11268" max="11269" width="23.5703125" style="3" customWidth="1"/>
    <col min="11270" max="11270" width="29.28515625" style="3" customWidth="1"/>
    <col min="11271" max="11279" width="7" style="3" customWidth="1"/>
    <col min="11280" max="11522" width="9.140625" style="3"/>
    <col min="11523" max="11523" width="5.28515625" style="3" customWidth="1"/>
    <col min="11524" max="11525" width="23.5703125" style="3" customWidth="1"/>
    <col min="11526" max="11526" width="29.28515625" style="3" customWidth="1"/>
    <col min="11527" max="11535" width="7" style="3" customWidth="1"/>
    <col min="11536" max="11778" width="9.140625" style="3"/>
    <col min="11779" max="11779" width="5.28515625" style="3" customWidth="1"/>
    <col min="11780" max="11781" width="23.5703125" style="3" customWidth="1"/>
    <col min="11782" max="11782" width="29.28515625" style="3" customWidth="1"/>
    <col min="11783" max="11791" width="7" style="3" customWidth="1"/>
    <col min="11792" max="12034" width="9.140625" style="3"/>
    <col min="12035" max="12035" width="5.28515625" style="3" customWidth="1"/>
    <col min="12036" max="12037" width="23.5703125" style="3" customWidth="1"/>
    <col min="12038" max="12038" width="29.28515625" style="3" customWidth="1"/>
    <col min="12039" max="12047" width="7" style="3" customWidth="1"/>
    <col min="12048" max="12290" width="9.140625" style="3"/>
    <col min="12291" max="12291" width="5.28515625" style="3" customWidth="1"/>
    <col min="12292" max="12293" width="23.5703125" style="3" customWidth="1"/>
    <col min="12294" max="12294" width="29.28515625" style="3" customWidth="1"/>
    <col min="12295" max="12303" width="7" style="3" customWidth="1"/>
    <col min="12304" max="12546" width="9.140625" style="3"/>
    <col min="12547" max="12547" width="5.28515625" style="3" customWidth="1"/>
    <col min="12548" max="12549" width="23.5703125" style="3" customWidth="1"/>
    <col min="12550" max="12550" width="29.28515625" style="3" customWidth="1"/>
    <col min="12551" max="12559" width="7" style="3" customWidth="1"/>
    <col min="12560" max="12802" width="9.140625" style="3"/>
    <col min="12803" max="12803" width="5.28515625" style="3" customWidth="1"/>
    <col min="12804" max="12805" width="23.5703125" style="3" customWidth="1"/>
    <col min="12806" max="12806" width="29.28515625" style="3" customWidth="1"/>
    <col min="12807" max="12815" width="7" style="3" customWidth="1"/>
    <col min="12816" max="13058" width="9.140625" style="3"/>
    <col min="13059" max="13059" width="5.28515625" style="3" customWidth="1"/>
    <col min="13060" max="13061" width="23.5703125" style="3" customWidth="1"/>
    <col min="13062" max="13062" width="29.28515625" style="3" customWidth="1"/>
    <col min="13063" max="13071" width="7" style="3" customWidth="1"/>
    <col min="13072" max="13314" width="9.140625" style="3"/>
    <col min="13315" max="13315" width="5.28515625" style="3" customWidth="1"/>
    <col min="13316" max="13317" width="23.5703125" style="3" customWidth="1"/>
    <col min="13318" max="13318" width="29.28515625" style="3" customWidth="1"/>
    <col min="13319" max="13327" width="7" style="3" customWidth="1"/>
    <col min="13328" max="13570" width="9.140625" style="3"/>
    <col min="13571" max="13571" width="5.28515625" style="3" customWidth="1"/>
    <col min="13572" max="13573" width="23.5703125" style="3" customWidth="1"/>
    <col min="13574" max="13574" width="29.28515625" style="3" customWidth="1"/>
    <col min="13575" max="13583" width="7" style="3" customWidth="1"/>
    <col min="13584" max="13826" width="9.140625" style="3"/>
    <col min="13827" max="13827" width="5.28515625" style="3" customWidth="1"/>
    <col min="13828" max="13829" width="23.5703125" style="3" customWidth="1"/>
    <col min="13830" max="13830" width="29.28515625" style="3" customWidth="1"/>
    <col min="13831" max="13839" width="7" style="3" customWidth="1"/>
    <col min="13840" max="14082" width="9.140625" style="3"/>
    <col min="14083" max="14083" width="5.28515625" style="3" customWidth="1"/>
    <col min="14084" max="14085" width="23.5703125" style="3" customWidth="1"/>
    <col min="14086" max="14086" width="29.28515625" style="3" customWidth="1"/>
    <col min="14087" max="14095" width="7" style="3" customWidth="1"/>
    <col min="14096" max="14338" width="9.140625" style="3"/>
    <col min="14339" max="14339" width="5.28515625" style="3" customWidth="1"/>
    <col min="14340" max="14341" width="23.5703125" style="3" customWidth="1"/>
    <col min="14342" max="14342" width="29.28515625" style="3" customWidth="1"/>
    <col min="14343" max="14351" width="7" style="3" customWidth="1"/>
    <col min="14352" max="14594" width="9.140625" style="3"/>
    <col min="14595" max="14595" width="5.28515625" style="3" customWidth="1"/>
    <col min="14596" max="14597" width="23.5703125" style="3" customWidth="1"/>
    <col min="14598" max="14598" width="29.28515625" style="3" customWidth="1"/>
    <col min="14599" max="14607" width="7" style="3" customWidth="1"/>
    <col min="14608" max="14850" width="9.140625" style="3"/>
    <col min="14851" max="14851" width="5.28515625" style="3" customWidth="1"/>
    <col min="14852" max="14853" width="23.5703125" style="3" customWidth="1"/>
    <col min="14854" max="14854" width="29.28515625" style="3" customWidth="1"/>
    <col min="14855" max="14863" width="7" style="3" customWidth="1"/>
    <col min="14864" max="15106" width="9.140625" style="3"/>
    <col min="15107" max="15107" width="5.28515625" style="3" customWidth="1"/>
    <col min="15108" max="15109" width="23.5703125" style="3" customWidth="1"/>
    <col min="15110" max="15110" width="29.28515625" style="3" customWidth="1"/>
    <col min="15111" max="15119" width="7" style="3" customWidth="1"/>
    <col min="15120" max="15362" width="9.140625" style="3"/>
    <col min="15363" max="15363" width="5.28515625" style="3" customWidth="1"/>
    <col min="15364" max="15365" width="23.5703125" style="3" customWidth="1"/>
    <col min="15366" max="15366" width="29.28515625" style="3" customWidth="1"/>
    <col min="15367" max="15375" width="7" style="3" customWidth="1"/>
    <col min="15376" max="15618" width="9.140625" style="3"/>
    <col min="15619" max="15619" width="5.28515625" style="3" customWidth="1"/>
    <col min="15620" max="15621" width="23.5703125" style="3" customWidth="1"/>
    <col min="15622" max="15622" width="29.28515625" style="3" customWidth="1"/>
    <col min="15623" max="15631" width="7" style="3" customWidth="1"/>
    <col min="15632" max="15874" width="9.140625" style="3"/>
    <col min="15875" max="15875" width="5.28515625" style="3" customWidth="1"/>
    <col min="15876" max="15877" width="23.5703125" style="3" customWidth="1"/>
    <col min="15878" max="15878" width="29.28515625" style="3" customWidth="1"/>
    <col min="15879" max="15887" width="7" style="3" customWidth="1"/>
    <col min="15888" max="16130" width="9.140625" style="3"/>
    <col min="16131" max="16131" width="5.28515625" style="3" customWidth="1"/>
    <col min="16132" max="16133" width="23.5703125" style="3" customWidth="1"/>
    <col min="16134" max="16134" width="29.28515625" style="3" customWidth="1"/>
    <col min="16135" max="16143" width="7" style="3" customWidth="1"/>
    <col min="16144" max="16384" width="9.140625" style="3"/>
  </cols>
  <sheetData>
    <row r="1" spans="1:18" s="45" customFormat="1" ht="35.1" customHeight="1" x14ac:dyDescent="0.15">
      <c r="A1" s="41"/>
      <c r="B1" s="42"/>
      <c r="C1" s="43" t="str">
        <f>CONCATENATE(名簿!B4,"決勝")</f>
        <v>D女子決勝</v>
      </c>
      <c r="D1" s="44"/>
      <c r="E1" s="43" t="str">
        <f>名簿!B1</f>
        <v>第38回東北トランポリン選手権大会</v>
      </c>
    </row>
    <row r="2" spans="1:18" ht="24" x14ac:dyDescent="0.15">
      <c r="B2" s="20" t="s">
        <v>25</v>
      </c>
      <c r="C2" s="22"/>
      <c r="D2" s="8"/>
      <c r="E2" s="22"/>
    </row>
    <row r="3" spans="1:18" ht="17.25" x14ac:dyDescent="0.15">
      <c r="B3" s="7"/>
      <c r="C3" s="8"/>
      <c r="D3" s="8"/>
      <c r="E3" s="8"/>
    </row>
    <row r="4" spans="1:18" ht="50.1" customHeight="1" x14ac:dyDescent="0.15">
      <c r="A4" s="4" t="s">
        <v>12</v>
      </c>
      <c r="B4" s="23" t="s">
        <v>26</v>
      </c>
      <c r="C4" s="23" t="s">
        <v>16</v>
      </c>
      <c r="D4" s="24" t="s">
        <v>27</v>
      </c>
      <c r="E4" s="28" t="s">
        <v>0</v>
      </c>
      <c r="F4" s="28" t="s">
        <v>1</v>
      </c>
      <c r="G4" s="28" t="s">
        <v>2</v>
      </c>
      <c r="H4" s="28" t="s">
        <v>3</v>
      </c>
      <c r="I4" s="28" t="s">
        <v>5</v>
      </c>
      <c r="J4" s="28" t="s">
        <v>40</v>
      </c>
      <c r="K4" s="28" t="s">
        <v>41</v>
      </c>
      <c r="L4" s="28" t="s">
        <v>8</v>
      </c>
      <c r="M4" s="28" t="s">
        <v>4</v>
      </c>
      <c r="N4" s="13" t="s">
        <v>24</v>
      </c>
      <c r="O4" s="4" t="s">
        <v>13</v>
      </c>
      <c r="R4" s="6" t="s">
        <v>14</v>
      </c>
    </row>
    <row r="5" spans="1:18" ht="41.1" customHeight="1" x14ac:dyDescent="0.15">
      <c r="A5" s="9">
        <v>1</v>
      </c>
      <c r="B5" s="18" t="str">
        <f>VLOOKUP(A5,$A$18:$D$27,2,FALSE)</f>
        <v>小野寺　琉乃</v>
      </c>
      <c r="C5" s="18" t="str">
        <f>VLOOKUP(A5,$A$18:$D$27,3,FALSE)</f>
        <v>オノデラ　ルノ</v>
      </c>
      <c r="D5" s="19" t="str">
        <f>VLOOKUP(A5,$A$18:$D$27,4,FALSE)</f>
        <v>宮城県</v>
      </c>
      <c r="E5" s="69">
        <v>8.4</v>
      </c>
      <c r="F5" s="69">
        <v>8.1999999999999993</v>
      </c>
      <c r="G5" s="69">
        <v>8.1</v>
      </c>
      <c r="H5" s="69">
        <v>8.6999999999999993</v>
      </c>
      <c r="I5" s="69">
        <f t="shared" ref="I5:I9" si="0">SUM(E5:H5)-MIN(E5:H5)-MAX(E5:H5)</f>
        <v>16.600000000000005</v>
      </c>
      <c r="J5" s="69">
        <v>10</v>
      </c>
      <c r="K5" s="69">
        <v>9.9</v>
      </c>
      <c r="L5" s="70">
        <f>(J5+K5)/2</f>
        <v>9.9499999999999993</v>
      </c>
      <c r="M5" s="69">
        <v>1</v>
      </c>
      <c r="N5" s="14">
        <f>ROUND((I5+L5+M5),2)</f>
        <v>27.55</v>
      </c>
      <c r="O5" s="4">
        <f t="shared" ref="O5:O12" si="1">RANK(Q5,$Q$5:$Q$14,0)</f>
        <v>1</v>
      </c>
      <c r="Q5" s="16">
        <f t="shared" ref="Q5:Q9" si="2">ROUND(N5,3)-(R5/10000)</f>
        <v>27.55</v>
      </c>
    </row>
    <row r="6" spans="1:18" ht="41.1" customHeight="1" x14ac:dyDescent="0.15">
      <c r="A6" s="9">
        <v>2</v>
      </c>
      <c r="B6" s="18" t="str">
        <f t="shared" ref="B6:B14" si="3">VLOOKUP(A6,$A$18:$D$27,2,FALSE)</f>
        <v>関根　琉樹空</v>
      </c>
      <c r="C6" s="18" t="str">
        <f t="shared" ref="C6:C14" si="4">VLOOKUP(A6,$A$18:$D$27,3,FALSE)</f>
        <v>セキネ　ルキア</v>
      </c>
      <c r="D6" s="19" t="str">
        <f t="shared" ref="D6:D14" si="5">VLOOKUP(A6,$A$18:$D$27,4,FALSE)</f>
        <v>福島県</v>
      </c>
      <c r="E6" s="69">
        <v>8</v>
      </c>
      <c r="F6" s="69">
        <v>7.5</v>
      </c>
      <c r="G6" s="69">
        <v>7.8</v>
      </c>
      <c r="H6" s="69">
        <v>8.1</v>
      </c>
      <c r="I6" s="69">
        <f t="shared" si="0"/>
        <v>15.799999999999999</v>
      </c>
      <c r="J6" s="69">
        <v>9.9</v>
      </c>
      <c r="K6" s="69">
        <v>9.9</v>
      </c>
      <c r="L6" s="70">
        <f t="shared" ref="L6:L12" si="6">(J6+K6)/2</f>
        <v>9.9</v>
      </c>
      <c r="M6" s="69">
        <v>0.8</v>
      </c>
      <c r="N6" s="14">
        <f t="shared" ref="N6:N12" si="7">ROUND((I6+L6+M6),2)</f>
        <v>26.5</v>
      </c>
      <c r="O6" s="4">
        <f t="shared" si="1"/>
        <v>5</v>
      </c>
      <c r="P6" s="3">
        <v>9.9</v>
      </c>
      <c r="Q6" s="16">
        <f t="shared" si="2"/>
        <v>26.4999</v>
      </c>
      <c r="R6" s="3">
        <v>1</v>
      </c>
    </row>
    <row r="7" spans="1:18" ht="41.1" customHeight="1" x14ac:dyDescent="0.15">
      <c r="A7" s="9">
        <v>3</v>
      </c>
      <c r="B7" s="18" t="str">
        <f t="shared" si="3"/>
        <v>常松　陽央里</v>
      </c>
      <c r="C7" s="18" t="str">
        <f t="shared" si="4"/>
        <v>ツネマツ　ヒオリ</v>
      </c>
      <c r="D7" s="19" t="str">
        <f t="shared" si="5"/>
        <v>福島県</v>
      </c>
      <c r="E7" s="69">
        <v>7.5</v>
      </c>
      <c r="F7" s="69">
        <v>7.3</v>
      </c>
      <c r="G7" s="69">
        <v>7.9</v>
      </c>
      <c r="H7" s="69">
        <v>7.7</v>
      </c>
      <c r="I7" s="69">
        <f t="shared" si="0"/>
        <v>15.200000000000001</v>
      </c>
      <c r="J7" s="69">
        <v>9.6999999999999993</v>
      </c>
      <c r="K7" s="69">
        <v>9.6999999999999993</v>
      </c>
      <c r="L7" s="70">
        <f t="shared" si="6"/>
        <v>9.6999999999999993</v>
      </c>
      <c r="M7" s="69">
        <v>0.8</v>
      </c>
      <c r="N7" s="14">
        <f t="shared" si="7"/>
        <v>25.7</v>
      </c>
      <c r="O7" s="4">
        <f t="shared" si="1"/>
        <v>9</v>
      </c>
      <c r="Q7" s="16">
        <f t="shared" si="2"/>
        <v>25.7</v>
      </c>
    </row>
    <row r="8" spans="1:18" ht="41.1" customHeight="1" x14ac:dyDescent="0.15">
      <c r="A8" s="9">
        <v>4</v>
      </c>
      <c r="B8" s="18" t="str">
        <f t="shared" si="3"/>
        <v>板垣　美桜</v>
      </c>
      <c r="C8" s="18" t="str">
        <f t="shared" si="4"/>
        <v>イタガキ　ミオ</v>
      </c>
      <c r="D8" s="19" t="str">
        <f t="shared" si="5"/>
        <v>宮城県</v>
      </c>
      <c r="E8" s="69">
        <v>7.9</v>
      </c>
      <c r="F8" s="69">
        <v>7.6</v>
      </c>
      <c r="G8" s="69">
        <v>7.6</v>
      </c>
      <c r="H8" s="69">
        <v>7.7</v>
      </c>
      <c r="I8" s="69">
        <f t="shared" si="0"/>
        <v>15.300000000000002</v>
      </c>
      <c r="J8" s="69">
        <v>9.9</v>
      </c>
      <c r="K8" s="69">
        <v>9.6</v>
      </c>
      <c r="L8" s="70">
        <f t="shared" si="6"/>
        <v>9.75</v>
      </c>
      <c r="M8" s="69">
        <v>1</v>
      </c>
      <c r="N8" s="14">
        <f t="shared" si="7"/>
        <v>26.05</v>
      </c>
      <c r="O8" s="4">
        <f t="shared" si="1"/>
        <v>8</v>
      </c>
      <c r="Q8" s="16">
        <f t="shared" si="2"/>
        <v>26.05</v>
      </c>
    </row>
    <row r="9" spans="1:18" ht="41.1" customHeight="1" x14ac:dyDescent="0.15">
      <c r="A9" s="9">
        <v>5</v>
      </c>
      <c r="B9" s="18" t="str">
        <f t="shared" si="3"/>
        <v>大槻　夕夕菜</v>
      </c>
      <c r="C9" s="18" t="str">
        <f t="shared" si="4"/>
        <v>オオツキ　ユユナ</v>
      </c>
      <c r="D9" s="19" t="str">
        <f t="shared" si="5"/>
        <v>福島県</v>
      </c>
      <c r="E9" s="69">
        <v>8</v>
      </c>
      <c r="F9" s="69">
        <v>8.5</v>
      </c>
      <c r="G9" s="69">
        <v>8.3000000000000007</v>
      </c>
      <c r="H9" s="69">
        <v>7.9</v>
      </c>
      <c r="I9" s="69">
        <f t="shared" si="0"/>
        <v>16.300000000000004</v>
      </c>
      <c r="J9" s="69">
        <v>9.8000000000000007</v>
      </c>
      <c r="K9" s="69">
        <v>9.6999999999999993</v>
      </c>
      <c r="L9" s="70">
        <f t="shared" si="6"/>
        <v>9.75</v>
      </c>
      <c r="M9" s="69">
        <v>1</v>
      </c>
      <c r="N9" s="14">
        <f t="shared" si="7"/>
        <v>27.05</v>
      </c>
      <c r="O9" s="4">
        <f t="shared" si="1"/>
        <v>4</v>
      </c>
      <c r="Q9" s="16">
        <f t="shared" si="2"/>
        <v>27.05</v>
      </c>
    </row>
    <row r="10" spans="1:18" ht="41.1" customHeight="1" x14ac:dyDescent="0.15">
      <c r="A10" s="9">
        <v>6</v>
      </c>
      <c r="B10" s="18" t="str">
        <f t="shared" si="3"/>
        <v>酒井　葵生</v>
      </c>
      <c r="C10" s="18" t="str">
        <f t="shared" si="4"/>
        <v>サカイ　アオ</v>
      </c>
      <c r="D10" s="19" t="str">
        <f t="shared" si="5"/>
        <v>福島県</v>
      </c>
      <c r="E10" s="69">
        <v>8.1999999999999993</v>
      </c>
      <c r="F10" s="69">
        <v>7.9</v>
      </c>
      <c r="G10" s="69">
        <v>7.9</v>
      </c>
      <c r="H10" s="69">
        <v>8.4</v>
      </c>
      <c r="I10" s="69">
        <f t="shared" ref="I10:I12" si="8">SUM(E10:H10)-MIN(E10:H10)-MAX(E10:H10)</f>
        <v>16.100000000000001</v>
      </c>
      <c r="J10" s="69">
        <v>9.6999999999999993</v>
      </c>
      <c r="K10" s="69">
        <v>9.6999999999999993</v>
      </c>
      <c r="L10" s="70">
        <f t="shared" si="6"/>
        <v>9.6999999999999993</v>
      </c>
      <c r="M10" s="69">
        <v>0.7</v>
      </c>
      <c r="N10" s="14">
        <f t="shared" si="7"/>
        <v>26.5</v>
      </c>
      <c r="O10" s="4">
        <f t="shared" si="1"/>
        <v>6</v>
      </c>
      <c r="P10" s="3">
        <v>9.6999999999999993</v>
      </c>
      <c r="Q10" s="16">
        <f t="shared" ref="Q10:Q12" si="9">ROUND(N10,3)-(R10/10000)</f>
        <v>26.4998</v>
      </c>
      <c r="R10" s="3">
        <v>2</v>
      </c>
    </row>
    <row r="11" spans="1:18" ht="41.1" customHeight="1" x14ac:dyDescent="0.15">
      <c r="A11" s="9">
        <v>7</v>
      </c>
      <c r="B11" s="18" t="str">
        <f t="shared" si="3"/>
        <v>髙橋　織花</v>
      </c>
      <c r="C11" s="18" t="str">
        <f t="shared" si="4"/>
        <v>タカハシ　リカ</v>
      </c>
      <c r="D11" s="19" t="str">
        <f t="shared" si="5"/>
        <v>宮城県</v>
      </c>
      <c r="E11" s="69">
        <v>8.1</v>
      </c>
      <c r="F11" s="69">
        <v>8.1999999999999993</v>
      </c>
      <c r="G11" s="69">
        <v>8.1999999999999993</v>
      </c>
      <c r="H11" s="69">
        <v>8.1999999999999993</v>
      </c>
      <c r="I11" s="69">
        <f t="shared" si="8"/>
        <v>16.399999999999995</v>
      </c>
      <c r="J11" s="69">
        <v>9.9</v>
      </c>
      <c r="K11" s="69">
        <v>9.8000000000000007</v>
      </c>
      <c r="L11" s="70">
        <f t="shared" si="6"/>
        <v>9.8500000000000014</v>
      </c>
      <c r="M11" s="69">
        <v>1</v>
      </c>
      <c r="N11" s="14">
        <f t="shared" si="7"/>
        <v>27.25</v>
      </c>
      <c r="O11" s="4">
        <f t="shared" si="1"/>
        <v>3</v>
      </c>
      <c r="Q11" s="16">
        <f t="shared" si="9"/>
        <v>27.25</v>
      </c>
    </row>
    <row r="12" spans="1:18" ht="41.1" customHeight="1" x14ac:dyDescent="0.15">
      <c r="A12" s="9">
        <v>8</v>
      </c>
      <c r="B12" s="18" t="str">
        <f t="shared" si="3"/>
        <v>青木　梨紗</v>
      </c>
      <c r="C12" s="18" t="str">
        <f t="shared" si="4"/>
        <v>アオキ　リサ</v>
      </c>
      <c r="D12" s="19" t="str">
        <f t="shared" si="5"/>
        <v>福島県</v>
      </c>
      <c r="E12" s="69">
        <v>8.1999999999999993</v>
      </c>
      <c r="F12" s="69">
        <v>8.1999999999999993</v>
      </c>
      <c r="G12" s="69">
        <v>8</v>
      </c>
      <c r="H12" s="69">
        <v>8.1999999999999993</v>
      </c>
      <c r="I12" s="69">
        <f t="shared" si="8"/>
        <v>16.399999999999995</v>
      </c>
      <c r="J12" s="69">
        <v>10</v>
      </c>
      <c r="K12" s="69">
        <v>10</v>
      </c>
      <c r="L12" s="70">
        <f t="shared" si="6"/>
        <v>10</v>
      </c>
      <c r="M12" s="69">
        <v>0.9</v>
      </c>
      <c r="N12" s="14">
        <f t="shared" si="7"/>
        <v>27.3</v>
      </c>
      <c r="O12" s="4">
        <f t="shared" si="1"/>
        <v>2</v>
      </c>
      <c r="Q12" s="16">
        <f t="shared" si="9"/>
        <v>27.3</v>
      </c>
    </row>
    <row r="13" spans="1:18" ht="41.1" customHeight="1" x14ac:dyDescent="0.15">
      <c r="A13" s="9">
        <v>9</v>
      </c>
      <c r="B13" s="18" t="str">
        <f t="shared" si="3"/>
        <v>大船　心夢</v>
      </c>
      <c r="C13" s="18" t="str">
        <f t="shared" si="4"/>
        <v>オオフネ　ミユ</v>
      </c>
      <c r="D13" s="19" t="str">
        <f t="shared" si="5"/>
        <v>青森県</v>
      </c>
      <c r="E13" s="69">
        <v>5.5</v>
      </c>
      <c r="F13" s="69">
        <v>5.4</v>
      </c>
      <c r="G13" s="69">
        <v>5.6</v>
      </c>
      <c r="H13" s="69">
        <v>6.1</v>
      </c>
      <c r="I13" s="69">
        <f t="shared" ref="I13:I14" si="10">SUM(E13:H13)-MIN(E13:H13)-MAX(E13:H13)</f>
        <v>11.100000000000003</v>
      </c>
      <c r="J13" s="69">
        <v>6.8</v>
      </c>
      <c r="K13" s="69">
        <v>6.7</v>
      </c>
      <c r="L13" s="70">
        <f t="shared" ref="L13:L14" si="11">(J13+K13)/2</f>
        <v>6.75</v>
      </c>
      <c r="M13" s="69">
        <v>0.2</v>
      </c>
      <c r="N13" s="14">
        <f t="shared" ref="N13:N14" si="12">ROUND((I13+L13+M13),2)</f>
        <v>18.05</v>
      </c>
      <c r="O13" s="4">
        <f>RANK(Q13,$Q$5:$Q$14,0)</f>
        <v>10</v>
      </c>
      <c r="Q13" s="16">
        <f t="shared" ref="Q13:Q14" si="13">ROUND(N13,3)-(R13/10000)</f>
        <v>18.05</v>
      </c>
    </row>
    <row r="14" spans="1:18" ht="41.1" customHeight="1" x14ac:dyDescent="0.15">
      <c r="A14" s="9">
        <v>10</v>
      </c>
      <c r="B14" s="18" t="str">
        <f t="shared" si="3"/>
        <v>小林　明日奏</v>
      </c>
      <c r="C14" s="18" t="str">
        <f t="shared" si="4"/>
        <v>コバヤシ　アスカ</v>
      </c>
      <c r="D14" s="19" t="str">
        <f t="shared" si="5"/>
        <v>秋田県</v>
      </c>
      <c r="E14" s="69">
        <v>7.6</v>
      </c>
      <c r="F14" s="69">
        <v>7.9</v>
      </c>
      <c r="G14" s="69">
        <v>7.6</v>
      </c>
      <c r="H14" s="69">
        <v>8.1</v>
      </c>
      <c r="I14" s="69">
        <f t="shared" si="10"/>
        <v>15.500000000000002</v>
      </c>
      <c r="J14" s="69">
        <v>9.6999999999999993</v>
      </c>
      <c r="K14" s="69">
        <v>9.6999999999999993</v>
      </c>
      <c r="L14" s="70">
        <f t="shared" si="11"/>
        <v>9.6999999999999993</v>
      </c>
      <c r="M14" s="69">
        <v>1</v>
      </c>
      <c r="N14" s="14">
        <f t="shared" si="12"/>
        <v>26.2</v>
      </c>
      <c r="O14" s="4">
        <f>RANK(Q14,$Q$5:$Q$14,0)</f>
        <v>7</v>
      </c>
      <c r="Q14" s="16">
        <f t="shared" si="13"/>
        <v>26.2</v>
      </c>
    </row>
    <row r="17" spans="1:5" ht="27" x14ac:dyDescent="0.15">
      <c r="A17" s="4" t="s">
        <v>13</v>
      </c>
      <c r="B17" s="4" t="s">
        <v>15</v>
      </c>
      <c r="C17" s="4" t="s">
        <v>17</v>
      </c>
      <c r="D17" s="4" t="s">
        <v>18</v>
      </c>
      <c r="E17" s="26" t="s">
        <v>32</v>
      </c>
    </row>
    <row r="18" spans="1:5" x14ac:dyDescent="0.15">
      <c r="A18" s="4">
        <v>1</v>
      </c>
      <c r="B18" s="5" t="str">
        <f>VLOOKUP(E18,順位調査!$A$6:$E$45,2,FALSE)</f>
        <v>小野寺　琉乃</v>
      </c>
      <c r="C18" s="5" t="str">
        <f>VLOOKUP(E18,順位調査!$A$6:$E$45,3,FALSE)</f>
        <v>オノデラ　ルノ</v>
      </c>
      <c r="D18" s="5" t="str">
        <f>VLOOKUP(E18,順位調査!$A$6:$E$45,4,FALSE)</f>
        <v>宮城県</v>
      </c>
      <c r="E18" s="4">
        <v>1</v>
      </c>
    </row>
    <row r="19" spans="1:5" x14ac:dyDescent="0.15">
      <c r="A19" s="4">
        <v>5</v>
      </c>
      <c r="B19" s="5" t="str">
        <f>VLOOKUP(E19,順位調査!$A$6:$E$45,2,FALSE)</f>
        <v>大槻　夕夕菜</v>
      </c>
      <c r="C19" s="5" t="str">
        <f>VLOOKUP(E19,順位調査!$A$6:$E$45,3,FALSE)</f>
        <v>オオツキ　ユユナ</v>
      </c>
      <c r="D19" s="5" t="str">
        <f>VLOOKUP(E19,順位調査!$A$6:$E$45,4,FALSE)</f>
        <v>福島県</v>
      </c>
      <c r="E19" s="4">
        <v>2</v>
      </c>
    </row>
    <row r="20" spans="1:5" x14ac:dyDescent="0.15">
      <c r="A20" s="4">
        <v>4</v>
      </c>
      <c r="B20" s="5" t="str">
        <f>VLOOKUP(E20,順位調査!$A$6:$E$45,2,FALSE)</f>
        <v>板垣　美桜</v>
      </c>
      <c r="C20" s="5" t="str">
        <f>VLOOKUP(E20,順位調査!$A$6:$E$45,3,FALSE)</f>
        <v>イタガキ　ミオ</v>
      </c>
      <c r="D20" s="5" t="str">
        <f>VLOOKUP(E20,順位調査!$A$6:$E$45,4,FALSE)</f>
        <v>宮城県</v>
      </c>
      <c r="E20" s="4">
        <v>3</v>
      </c>
    </row>
    <row r="21" spans="1:5" x14ac:dyDescent="0.15">
      <c r="A21" s="4">
        <v>8</v>
      </c>
      <c r="B21" s="5" t="str">
        <f>VLOOKUP(E21,順位調査!$A$6:$E$45,2,FALSE)</f>
        <v>青木　梨紗</v>
      </c>
      <c r="C21" s="5" t="str">
        <f>VLOOKUP(E21,順位調査!$A$6:$E$45,3,FALSE)</f>
        <v>アオキ　リサ</v>
      </c>
      <c r="D21" s="5" t="str">
        <f>VLOOKUP(E21,順位調査!$A$6:$E$45,4,FALSE)</f>
        <v>福島県</v>
      </c>
      <c r="E21" s="4">
        <v>4</v>
      </c>
    </row>
    <row r="22" spans="1:5" x14ac:dyDescent="0.15">
      <c r="A22" s="4">
        <v>6</v>
      </c>
      <c r="B22" s="5" t="str">
        <f>VLOOKUP(E22,順位調査!$A$6:$E$45,2,FALSE)</f>
        <v>酒井　葵生</v>
      </c>
      <c r="C22" s="5" t="str">
        <f>VLOOKUP(E22,順位調査!$A$6:$E$45,3,FALSE)</f>
        <v>サカイ　アオ</v>
      </c>
      <c r="D22" s="5" t="str">
        <f>VLOOKUP(E22,順位調査!$A$6:$E$45,4,FALSE)</f>
        <v>福島県</v>
      </c>
      <c r="E22" s="4">
        <v>5</v>
      </c>
    </row>
    <row r="23" spans="1:5" x14ac:dyDescent="0.15">
      <c r="A23" s="4">
        <v>2</v>
      </c>
      <c r="B23" s="5" t="str">
        <f>VLOOKUP(E23,順位調査!$A$6:$E$45,2,FALSE)</f>
        <v>関根　琉樹空</v>
      </c>
      <c r="C23" s="5" t="str">
        <f>VLOOKUP(E23,順位調査!$A$6:$E$45,3,FALSE)</f>
        <v>セキネ　ルキア</v>
      </c>
      <c r="D23" s="5" t="str">
        <f>VLOOKUP(E23,順位調査!$A$6:$E$45,4,FALSE)</f>
        <v>福島県</v>
      </c>
      <c r="E23" s="4">
        <v>6</v>
      </c>
    </row>
    <row r="24" spans="1:5" x14ac:dyDescent="0.15">
      <c r="A24" s="4">
        <v>7</v>
      </c>
      <c r="B24" s="5" t="str">
        <f>VLOOKUP(E24,順位調査!$A$6:$E$45,2,FALSE)</f>
        <v>髙橋　織花</v>
      </c>
      <c r="C24" s="5" t="str">
        <f>VLOOKUP(E24,順位調査!$A$6:$E$45,3,FALSE)</f>
        <v>タカハシ　リカ</v>
      </c>
      <c r="D24" s="5" t="str">
        <f>VLOOKUP(E24,順位調査!$A$6:$E$45,4,FALSE)</f>
        <v>宮城県</v>
      </c>
      <c r="E24" s="4">
        <v>7</v>
      </c>
    </row>
    <row r="25" spans="1:5" x14ac:dyDescent="0.15">
      <c r="A25" s="4">
        <v>10</v>
      </c>
      <c r="B25" s="5" t="str">
        <f>VLOOKUP(E25,順位調査!$A$6:$E$45,2,FALSE)</f>
        <v>小林　明日奏</v>
      </c>
      <c r="C25" s="5" t="str">
        <f>VLOOKUP(E25,順位調査!$A$6:$E$45,3,FALSE)</f>
        <v>コバヤシ　アスカ</v>
      </c>
      <c r="D25" s="5" t="str">
        <f>VLOOKUP(E25,順位調査!$A$6:$E$45,4,FALSE)</f>
        <v>秋田県</v>
      </c>
      <c r="E25" s="4">
        <v>8</v>
      </c>
    </row>
    <row r="26" spans="1:5" x14ac:dyDescent="0.15">
      <c r="A26" s="4">
        <v>9</v>
      </c>
      <c r="B26" s="5" t="str">
        <f>VLOOKUP(E26,順位調査!$A$6:$E$45,2,FALSE)</f>
        <v>大船　心夢</v>
      </c>
      <c r="C26" s="5" t="str">
        <f>VLOOKUP(E26,順位調査!$A$6:$E$45,3,FALSE)</f>
        <v>オオフネ　ミユ</v>
      </c>
      <c r="D26" s="5" t="str">
        <f>VLOOKUP(E26,順位調査!$A$6:$E$45,4,FALSE)</f>
        <v>青森県</v>
      </c>
      <c r="E26" s="4">
        <v>9</v>
      </c>
    </row>
    <row r="27" spans="1:5" x14ac:dyDescent="0.15">
      <c r="A27" s="4">
        <v>3</v>
      </c>
      <c r="B27" s="5" t="str">
        <f>VLOOKUP(E27,順位調査!$A$6:$E$45,2,FALSE)</f>
        <v>常松　陽央里</v>
      </c>
      <c r="C27" s="5" t="str">
        <f>VLOOKUP(E27,順位調査!$A$6:$E$45,3,FALSE)</f>
        <v>ツネマツ　ヒオリ</v>
      </c>
      <c r="D27" s="5" t="str">
        <f>VLOOKUP(E27,順位調査!$A$6:$E$45,4,FALSE)</f>
        <v>福島県</v>
      </c>
      <c r="E27" s="4">
        <v>10</v>
      </c>
    </row>
  </sheetData>
  <sortState xmlns:xlrd2="http://schemas.microsoft.com/office/spreadsheetml/2017/richdata2" ref="F18:G27">
    <sortCondition ref="G18:G27"/>
  </sortState>
  <phoneticPr fontId="1"/>
  <conditionalFormatting sqref="O5:O14">
    <cfRule type="duplicateValues" dxfId="3" priority="6" stopIfTrue="1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8FB4D-0A28-4774-8891-62B98165412F}">
  <dimension ref="A1:S27"/>
  <sheetViews>
    <sheetView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/>
    </sheetView>
  </sheetViews>
  <sheetFormatPr defaultRowHeight="13.5" x14ac:dyDescent="0.15"/>
  <cols>
    <col min="1" max="1" width="5.28515625" style="6" customWidth="1"/>
    <col min="2" max="3" width="23.5703125" style="3" customWidth="1"/>
    <col min="4" max="4" width="27" style="3" customWidth="1"/>
    <col min="5" max="14" width="7" style="3" customWidth="1"/>
    <col min="15" max="15" width="10.28515625" style="3" bestFit="1" customWidth="1"/>
    <col min="16" max="16" width="7" style="3" customWidth="1"/>
    <col min="17" max="258" width="9.140625" style="3"/>
    <col min="259" max="259" width="5.28515625" style="3" customWidth="1"/>
    <col min="260" max="261" width="23.5703125" style="3" customWidth="1"/>
    <col min="262" max="262" width="27" style="3" customWidth="1"/>
    <col min="263" max="272" width="7" style="3" customWidth="1"/>
    <col min="273" max="514" width="9.140625" style="3"/>
    <col min="515" max="515" width="5.28515625" style="3" customWidth="1"/>
    <col min="516" max="517" width="23.5703125" style="3" customWidth="1"/>
    <col min="518" max="518" width="27" style="3" customWidth="1"/>
    <col min="519" max="528" width="7" style="3" customWidth="1"/>
    <col min="529" max="770" width="9.140625" style="3"/>
    <col min="771" max="771" width="5.28515625" style="3" customWidth="1"/>
    <col min="772" max="773" width="23.5703125" style="3" customWidth="1"/>
    <col min="774" max="774" width="27" style="3" customWidth="1"/>
    <col min="775" max="784" width="7" style="3" customWidth="1"/>
    <col min="785" max="1026" width="9.140625" style="3"/>
    <col min="1027" max="1027" width="5.28515625" style="3" customWidth="1"/>
    <col min="1028" max="1029" width="23.5703125" style="3" customWidth="1"/>
    <col min="1030" max="1030" width="27" style="3" customWidth="1"/>
    <col min="1031" max="1040" width="7" style="3" customWidth="1"/>
    <col min="1041" max="1282" width="9.140625" style="3"/>
    <col min="1283" max="1283" width="5.28515625" style="3" customWidth="1"/>
    <col min="1284" max="1285" width="23.5703125" style="3" customWidth="1"/>
    <col min="1286" max="1286" width="27" style="3" customWidth="1"/>
    <col min="1287" max="1296" width="7" style="3" customWidth="1"/>
    <col min="1297" max="1538" width="9.140625" style="3"/>
    <col min="1539" max="1539" width="5.28515625" style="3" customWidth="1"/>
    <col min="1540" max="1541" width="23.5703125" style="3" customWidth="1"/>
    <col min="1542" max="1542" width="27" style="3" customWidth="1"/>
    <col min="1543" max="1552" width="7" style="3" customWidth="1"/>
    <col min="1553" max="1794" width="9.140625" style="3"/>
    <col min="1795" max="1795" width="5.28515625" style="3" customWidth="1"/>
    <col min="1796" max="1797" width="23.5703125" style="3" customWidth="1"/>
    <col min="1798" max="1798" width="27" style="3" customWidth="1"/>
    <col min="1799" max="1808" width="7" style="3" customWidth="1"/>
    <col min="1809" max="2050" width="9.140625" style="3"/>
    <col min="2051" max="2051" width="5.28515625" style="3" customWidth="1"/>
    <col min="2052" max="2053" width="23.5703125" style="3" customWidth="1"/>
    <col min="2054" max="2054" width="27" style="3" customWidth="1"/>
    <col min="2055" max="2064" width="7" style="3" customWidth="1"/>
    <col min="2065" max="2306" width="9.140625" style="3"/>
    <col min="2307" max="2307" width="5.28515625" style="3" customWidth="1"/>
    <col min="2308" max="2309" width="23.5703125" style="3" customWidth="1"/>
    <col min="2310" max="2310" width="27" style="3" customWidth="1"/>
    <col min="2311" max="2320" width="7" style="3" customWidth="1"/>
    <col min="2321" max="2562" width="9.140625" style="3"/>
    <col min="2563" max="2563" width="5.28515625" style="3" customWidth="1"/>
    <col min="2564" max="2565" width="23.5703125" style="3" customWidth="1"/>
    <col min="2566" max="2566" width="27" style="3" customWidth="1"/>
    <col min="2567" max="2576" width="7" style="3" customWidth="1"/>
    <col min="2577" max="2818" width="9.140625" style="3"/>
    <col min="2819" max="2819" width="5.28515625" style="3" customWidth="1"/>
    <col min="2820" max="2821" width="23.5703125" style="3" customWidth="1"/>
    <col min="2822" max="2822" width="27" style="3" customWidth="1"/>
    <col min="2823" max="2832" width="7" style="3" customWidth="1"/>
    <col min="2833" max="3074" width="9.140625" style="3"/>
    <col min="3075" max="3075" width="5.28515625" style="3" customWidth="1"/>
    <col min="3076" max="3077" width="23.5703125" style="3" customWidth="1"/>
    <col min="3078" max="3078" width="27" style="3" customWidth="1"/>
    <col min="3079" max="3088" width="7" style="3" customWidth="1"/>
    <col min="3089" max="3330" width="9.140625" style="3"/>
    <col min="3331" max="3331" width="5.28515625" style="3" customWidth="1"/>
    <col min="3332" max="3333" width="23.5703125" style="3" customWidth="1"/>
    <col min="3334" max="3334" width="27" style="3" customWidth="1"/>
    <col min="3335" max="3344" width="7" style="3" customWidth="1"/>
    <col min="3345" max="3586" width="9.140625" style="3"/>
    <col min="3587" max="3587" width="5.28515625" style="3" customWidth="1"/>
    <col min="3588" max="3589" width="23.5703125" style="3" customWidth="1"/>
    <col min="3590" max="3590" width="27" style="3" customWidth="1"/>
    <col min="3591" max="3600" width="7" style="3" customWidth="1"/>
    <col min="3601" max="3842" width="9.140625" style="3"/>
    <col min="3843" max="3843" width="5.28515625" style="3" customWidth="1"/>
    <col min="3844" max="3845" width="23.5703125" style="3" customWidth="1"/>
    <col min="3846" max="3846" width="27" style="3" customWidth="1"/>
    <col min="3847" max="3856" width="7" style="3" customWidth="1"/>
    <col min="3857" max="4098" width="9.140625" style="3"/>
    <col min="4099" max="4099" width="5.28515625" style="3" customWidth="1"/>
    <col min="4100" max="4101" width="23.5703125" style="3" customWidth="1"/>
    <col min="4102" max="4102" width="27" style="3" customWidth="1"/>
    <col min="4103" max="4112" width="7" style="3" customWidth="1"/>
    <col min="4113" max="4354" width="9.140625" style="3"/>
    <col min="4355" max="4355" width="5.28515625" style="3" customWidth="1"/>
    <col min="4356" max="4357" width="23.5703125" style="3" customWidth="1"/>
    <col min="4358" max="4358" width="27" style="3" customWidth="1"/>
    <col min="4359" max="4368" width="7" style="3" customWidth="1"/>
    <col min="4369" max="4610" width="9.140625" style="3"/>
    <col min="4611" max="4611" width="5.28515625" style="3" customWidth="1"/>
    <col min="4612" max="4613" width="23.5703125" style="3" customWidth="1"/>
    <col min="4614" max="4614" width="27" style="3" customWidth="1"/>
    <col min="4615" max="4624" width="7" style="3" customWidth="1"/>
    <col min="4625" max="4866" width="9.140625" style="3"/>
    <col min="4867" max="4867" width="5.28515625" style="3" customWidth="1"/>
    <col min="4868" max="4869" width="23.5703125" style="3" customWidth="1"/>
    <col min="4870" max="4870" width="27" style="3" customWidth="1"/>
    <col min="4871" max="4880" width="7" style="3" customWidth="1"/>
    <col min="4881" max="5122" width="9.140625" style="3"/>
    <col min="5123" max="5123" width="5.28515625" style="3" customWidth="1"/>
    <col min="5124" max="5125" width="23.5703125" style="3" customWidth="1"/>
    <col min="5126" max="5126" width="27" style="3" customWidth="1"/>
    <col min="5127" max="5136" width="7" style="3" customWidth="1"/>
    <col min="5137" max="5378" width="9.140625" style="3"/>
    <col min="5379" max="5379" width="5.28515625" style="3" customWidth="1"/>
    <col min="5380" max="5381" width="23.5703125" style="3" customWidth="1"/>
    <col min="5382" max="5382" width="27" style="3" customWidth="1"/>
    <col min="5383" max="5392" width="7" style="3" customWidth="1"/>
    <col min="5393" max="5634" width="9.140625" style="3"/>
    <col min="5635" max="5635" width="5.28515625" style="3" customWidth="1"/>
    <col min="5636" max="5637" width="23.5703125" style="3" customWidth="1"/>
    <col min="5638" max="5638" width="27" style="3" customWidth="1"/>
    <col min="5639" max="5648" width="7" style="3" customWidth="1"/>
    <col min="5649" max="5890" width="9.140625" style="3"/>
    <col min="5891" max="5891" width="5.28515625" style="3" customWidth="1"/>
    <col min="5892" max="5893" width="23.5703125" style="3" customWidth="1"/>
    <col min="5894" max="5894" width="27" style="3" customWidth="1"/>
    <col min="5895" max="5904" width="7" style="3" customWidth="1"/>
    <col min="5905" max="6146" width="9.140625" style="3"/>
    <col min="6147" max="6147" width="5.28515625" style="3" customWidth="1"/>
    <col min="6148" max="6149" width="23.5703125" style="3" customWidth="1"/>
    <col min="6150" max="6150" width="27" style="3" customWidth="1"/>
    <col min="6151" max="6160" width="7" style="3" customWidth="1"/>
    <col min="6161" max="6402" width="9.140625" style="3"/>
    <col min="6403" max="6403" width="5.28515625" style="3" customWidth="1"/>
    <col min="6404" max="6405" width="23.5703125" style="3" customWidth="1"/>
    <col min="6406" max="6406" width="27" style="3" customWidth="1"/>
    <col min="6407" max="6416" width="7" style="3" customWidth="1"/>
    <col min="6417" max="6658" width="9.140625" style="3"/>
    <col min="6659" max="6659" width="5.28515625" style="3" customWidth="1"/>
    <col min="6660" max="6661" width="23.5703125" style="3" customWidth="1"/>
    <col min="6662" max="6662" width="27" style="3" customWidth="1"/>
    <col min="6663" max="6672" width="7" style="3" customWidth="1"/>
    <col min="6673" max="6914" width="9.140625" style="3"/>
    <col min="6915" max="6915" width="5.28515625" style="3" customWidth="1"/>
    <col min="6916" max="6917" width="23.5703125" style="3" customWidth="1"/>
    <col min="6918" max="6918" width="27" style="3" customWidth="1"/>
    <col min="6919" max="6928" width="7" style="3" customWidth="1"/>
    <col min="6929" max="7170" width="9.140625" style="3"/>
    <col min="7171" max="7171" width="5.28515625" style="3" customWidth="1"/>
    <col min="7172" max="7173" width="23.5703125" style="3" customWidth="1"/>
    <col min="7174" max="7174" width="27" style="3" customWidth="1"/>
    <col min="7175" max="7184" width="7" style="3" customWidth="1"/>
    <col min="7185" max="7426" width="9.140625" style="3"/>
    <col min="7427" max="7427" width="5.28515625" style="3" customWidth="1"/>
    <col min="7428" max="7429" width="23.5703125" style="3" customWidth="1"/>
    <col min="7430" max="7430" width="27" style="3" customWidth="1"/>
    <col min="7431" max="7440" width="7" style="3" customWidth="1"/>
    <col min="7441" max="7682" width="9.140625" style="3"/>
    <col min="7683" max="7683" width="5.28515625" style="3" customWidth="1"/>
    <col min="7684" max="7685" width="23.5703125" style="3" customWidth="1"/>
    <col min="7686" max="7686" width="27" style="3" customWidth="1"/>
    <col min="7687" max="7696" width="7" style="3" customWidth="1"/>
    <col min="7697" max="7938" width="9.140625" style="3"/>
    <col min="7939" max="7939" width="5.28515625" style="3" customWidth="1"/>
    <col min="7940" max="7941" width="23.5703125" style="3" customWidth="1"/>
    <col min="7942" max="7942" width="27" style="3" customWidth="1"/>
    <col min="7943" max="7952" width="7" style="3" customWidth="1"/>
    <col min="7953" max="8194" width="9.140625" style="3"/>
    <col min="8195" max="8195" width="5.28515625" style="3" customWidth="1"/>
    <col min="8196" max="8197" width="23.5703125" style="3" customWidth="1"/>
    <col min="8198" max="8198" width="27" style="3" customWidth="1"/>
    <col min="8199" max="8208" width="7" style="3" customWidth="1"/>
    <col min="8209" max="8450" width="9.140625" style="3"/>
    <col min="8451" max="8451" width="5.28515625" style="3" customWidth="1"/>
    <col min="8452" max="8453" width="23.5703125" style="3" customWidth="1"/>
    <col min="8454" max="8454" width="27" style="3" customWidth="1"/>
    <col min="8455" max="8464" width="7" style="3" customWidth="1"/>
    <col min="8465" max="8706" width="9.140625" style="3"/>
    <col min="8707" max="8707" width="5.28515625" style="3" customWidth="1"/>
    <col min="8708" max="8709" width="23.5703125" style="3" customWidth="1"/>
    <col min="8710" max="8710" width="27" style="3" customWidth="1"/>
    <col min="8711" max="8720" width="7" style="3" customWidth="1"/>
    <col min="8721" max="8962" width="9.140625" style="3"/>
    <col min="8963" max="8963" width="5.28515625" style="3" customWidth="1"/>
    <col min="8964" max="8965" width="23.5703125" style="3" customWidth="1"/>
    <col min="8966" max="8966" width="27" style="3" customWidth="1"/>
    <col min="8967" max="8976" width="7" style="3" customWidth="1"/>
    <col min="8977" max="9218" width="9.140625" style="3"/>
    <col min="9219" max="9219" width="5.28515625" style="3" customWidth="1"/>
    <col min="9220" max="9221" width="23.5703125" style="3" customWidth="1"/>
    <col min="9222" max="9222" width="27" style="3" customWidth="1"/>
    <col min="9223" max="9232" width="7" style="3" customWidth="1"/>
    <col min="9233" max="9474" width="9.140625" style="3"/>
    <col min="9475" max="9475" width="5.28515625" style="3" customWidth="1"/>
    <col min="9476" max="9477" width="23.5703125" style="3" customWidth="1"/>
    <col min="9478" max="9478" width="27" style="3" customWidth="1"/>
    <col min="9479" max="9488" width="7" style="3" customWidth="1"/>
    <col min="9489" max="9730" width="9.140625" style="3"/>
    <col min="9731" max="9731" width="5.28515625" style="3" customWidth="1"/>
    <col min="9732" max="9733" width="23.5703125" style="3" customWidth="1"/>
    <col min="9734" max="9734" width="27" style="3" customWidth="1"/>
    <col min="9735" max="9744" width="7" style="3" customWidth="1"/>
    <col min="9745" max="9986" width="9.140625" style="3"/>
    <col min="9987" max="9987" width="5.28515625" style="3" customWidth="1"/>
    <col min="9988" max="9989" width="23.5703125" style="3" customWidth="1"/>
    <col min="9990" max="9990" width="27" style="3" customWidth="1"/>
    <col min="9991" max="10000" width="7" style="3" customWidth="1"/>
    <col min="10001" max="10242" width="9.140625" style="3"/>
    <col min="10243" max="10243" width="5.28515625" style="3" customWidth="1"/>
    <col min="10244" max="10245" width="23.5703125" style="3" customWidth="1"/>
    <col min="10246" max="10246" width="27" style="3" customWidth="1"/>
    <col min="10247" max="10256" width="7" style="3" customWidth="1"/>
    <col min="10257" max="10498" width="9.140625" style="3"/>
    <col min="10499" max="10499" width="5.28515625" style="3" customWidth="1"/>
    <col min="10500" max="10501" width="23.5703125" style="3" customWidth="1"/>
    <col min="10502" max="10502" width="27" style="3" customWidth="1"/>
    <col min="10503" max="10512" width="7" style="3" customWidth="1"/>
    <col min="10513" max="10754" width="9.140625" style="3"/>
    <col min="10755" max="10755" width="5.28515625" style="3" customWidth="1"/>
    <col min="10756" max="10757" width="23.5703125" style="3" customWidth="1"/>
    <col min="10758" max="10758" width="27" style="3" customWidth="1"/>
    <col min="10759" max="10768" width="7" style="3" customWidth="1"/>
    <col min="10769" max="11010" width="9.140625" style="3"/>
    <col min="11011" max="11011" width="5.28515625" style="3" customWidth="1"/>
    <col min="11012" max="11013" width="23.5703125" style="3" customWidth="1"/>
    <col min="11014" max="11014" width="27" style="3" customWidth="1"/>
    <col min="11015" max="11024" width="7" style="3" customWidth="1"/>
    <col min="11025" max="11266" width="9.140625" style="3"/>
    <col min="11267" max="11267" width="5.28515625" style="3" customWidth="1"/>
    <col min="11268" max="11269" width="23.5703125" style="3" customWidth="1"/>
    <col min="11270" max="11270" width="27" style="3" customWidth="1"/>
    <col min="11271" max="11280" width="7" style="3" customWidth="1"/>
    <col min="11281" max="11522" width="9.140625" style="3"/>
    <col min="11523" max="11523" width="5.28515625" style="3" customWidth="1"/>
    <col min="11524" max="11525" width="23.5703125" style="3" customWidth="1"/>
    <col min="11526" max="11526" width="27" style="3" customWidth="1"/>
    <col min="11527" max="11536" width="7" style="3" customWidth="1"/>
    <col min="11537" max="11778" width="9.140625" style="3"/>
    <col min="11779" max="11779" width="5.28515625" style="3" customWidth="1"/>
    <col min="11780" max="11781" width="23.5703125" style="3" customWidth="1"/>
    <col min="11782" max="11782" width="27" style="3" customWidth="1"/>
    <col min="11783" max="11792" width="7" style="3" customWidth="1"/>
    <col min="11793" max="12034" width="9.140625" style="3"/>
    <col min="12035" max="12035" width="5.28515625" style="3" customWidth="1"/>
    <col min="12036" max="12037" width="23.5703125" style="3" customWidth="1"/>
    <col min="12038" max="12038" width="27" style="3" customWidth="1"/>
    <col min="12039" max="12048" width="7" style="3" customWidth="1"/>
    <col min="12049" max="12290" width="9.140625" style="3"/>
    <col min="12291" max="12291" width="5.28515625" style="3" customWidth="1"/>
    <col min="12292" max="12293" width="23.5703125" style="3" customWidth="1"/>
    <col min="12294" max="12294" width="27" style="3" customWidth="1"/>
    <col min="12295" max="12304" width="7" style="3" customWidth="1"/>
    <col min="12305" max="12546" width="9.140625" style="3"/>
    <col min="12547" max="12547" width="5.28515625" style="3" customWidth="1"/>
    <col min="12548" max="12549" width="23.5703125" style="3" customWidth="1"/>
    <col min="12550" max="12550" width="27" style="3" customWidth="1"/>
    <col min="12551" max="12560" width="7" style="3" customWidth="1"/>
    <col min="12561" max="12802" width="9.140625" style="3"/>
    <col min="12803" max="12803" width="5.28515625" style="3" customWidth="1"/>
    <col min="12804" max="12805" width="23.5703125" style="3" customWidth="1"/>
    <col min="12806" max="12806" width="27" style="3" customWidth="1"/>
    <col min="12807" max="12816" width="7" style="3" customWidth="1"/>
    <col min="12817" max="13058" width="9.140625" style="3"/>
    <col min="13059" max="13059" width="5.28515625" style="3" customWidth="1"/>
    <col min="13060" max="13061" width="23.5703125" style="3" customWidth="1"/>
    <col min="13062" max="13062" width="27" style="3" customWidth="1"/>
    <col min="13063" max="13072" width="7" style="3" customWidth="1"/>
    <col min="13073" max="13314" width="9.140625" style="3"/>
    <col min="13315" max="13315" width="5.28515625" style="3" customWidth="1"/>
    <col min="13316" max="13317" width="23.5703125" style="3" customWidth="1"/>
    <col min="13318" max="13318" width="27" style="3" customWidth="1"/>
    <col min="13319" max="13328" width="7" style="3" customWidth="1"/>
    <col min="13329" max="13570" width="9.140625" style="3"/>
    <col min="13571" max="13571" width="5.28515625" style="3" customWidth="1"/>
    <col min="13572" max="13573" width="23.5703125" style="3" customWidth="1"/>
    <col min="13574" max="13574" width="27" style="3" customWidth="1"/>
    <col min="13575" max="13584" width="7" style="3" customWidth="1"/>
    <col min="13585" max="13826" width="9.140625" style="3"/>
    <col min="13827" max="13827" width="5.28515625" style="3" customWidth="1"/>
    <col min="13828" max="13829" width="23.5703125" style="3" customWidth="1"/>
    <col min="13830" max="13830" width="27" style="3" customWidth="1"/>
    <col min="13831" max="13840" width="7" style="3" customWidth="1"/>
    <col min="13841" max="14082" width="9.140625" style="3"/>
    <col min="14083" max="14083" width="5.28515625" style="3" customWidth="1"/>
    <col min="14084" max="14085" width="23.5703125" style="3" customWidth="1"/>
    <col min="14086" max="14086" width="27" style="3" customWidth="1"/>
    <col min="14087" max="14096" width="7" style="3" customWidth="1"/>
    <col min="14097" max="14338" width="9.140625" style="3"/>
    <col min="14339" max="14339" width="5.28515625" style="3" customWidth="1"/>
    <col min="14340" max="14341" width="23.5703125" style="3" customWidth="1"/>
    <col min="14342" max="14342" width="27" style="3" customWidth="1"/>
    <col min="14343" max="14352" width="7" style="3" customWidth="1"/>
    <col min="14353" max="14594" width="9.140625" style="3"/>
    <col min="14595" max="14595" width="5.28515625" style="3" customWidth="1"/>
    <col min="14596" max="14597" width="23.5703125" style="3" customWidth="1"/>
    <col min="14598" max="14598" width="27" style="3" customWidth="1"/>
    <col min="14599" max="14608" width="7" style="3" customWidth="1"/>
    <col min="14609" max="14850" width="9.140625" style="3"/>
    <col min="14851" max="14851" width="5.28515625" style="3" customWidth="1"/>
    <col min="14852" max="14853" width="23.5703125" style="3" customWidth="1"/>
    <col min="14854" max="14854" width="27" style="3" customWidth="1"/>
    <col min="14855" max="14864" width="7" style="3" customWidth="1"/>
    <col min="14865" max="15106" width="9.140625" style="3"/>
    <col min="15107" max="15107" width="5.28515625" style="3" customWidth="1"/>
    <col min="15108" max="15109" width="23.5703125" style="3" customWidth="1"/>
    <col min="15110" max="15110" width="27" style="3" customWidth="1"/>
    <col min="15111" max="15120" width="7" style="3" customWidth="1"/>
    <col min="15121" max="15362" width="9.140625" style="3"/>
    <col min="15363" max="15363" width="5.28515625" style="3" customWidth="1"/>
    <col min="15364" max="15365" width="23.5703125" style="3" customWidth="1"/>
    <col min="15366" max="15366" width="27" style="3" customWidth="1"/>
    <col min="15367" max="15376" width="7" style="3" customWidth="1"/>
    <col min="15377" max="15618" width="9.140625" style="3"/>
    <col min="15619" max="15619" width="5.28515625" style="3" customWidth="1"/>
    <col min="15620" max="15621" width="23.5703125" style="3" customWidth="1"/>
    <col min="15622" max="15622" width="27" style="3" customWidth="1"/>
    <col min="15623" max="15632" width="7" style="3" customWidth="1"/>
    <col min="15633" max="15874" width="9.140625" style="3"/>
    <col min="15875" max="15875" width="5.28515625" style="3" customWidth="1"/>
    <col min="15876" max="15877" width="23.5703125" style="3" customWidth="1"/>
    <col min="15878" max="15878" width="27" style="3" customWidth="1"/>
    <col min="15879" max="15888" width="7" style="3" customWidth="1"/>
    <col min="15889" max="16130" width="9.140625" style="3"/>
    <col min="16131" max="16131" width="5.28515625" style="3" customWidth="1"/>
    <col min="16132" max="16133" width="23.5703125" style="3" customWidth="1"/>
    <col min="16134" max="16134" width="27" style="3" customWidth="1"/>
    <col min="16135" max="16144" width="7" style="3" customWidth="1"/>
    <col min="16145" max="16384" width="9.140625" style="3"/>
  </cols>
  <sheetData>
    <row r="1" spans="1:19" ht="24" x14ac:dyDescent="0.15">
      <c r="B1" s="7"/>
      <c r="C1" s="22" t="str">
        <f>CONCATENATE(名簿!G4,"決勝")</f>
        <v>C 女子決勝</v>
      </c>
      <c r="D1" s="8"/>
      <c r="E1" s="22" t="str">
        <f>名簿!B1</f>
        <v>第38回東北トランポリン選手権大会</v>
      </c>
    </row>
    <row r="2" spans="1:19" ht="24" x14ac:dyDescent="0.15">
      <c r="B2" s="20" t="s">
        <v>25</v>
      </c>
      <c r="C2" s="22"/>
      <c r="D2" s="8"/>
      <c r="E2" s="22"/>
    </row>
    <row r="3" spans="1:19" ht="17.25" x14ac:dyDescent="0.15">
      <c r="B3" s="7"/>
      <c r="C3" s="8"/>
      <c r="D3" s="8"/>
      <c r="E3" s="8"/>
    </row>
    <row r="4" spans="1:19" ht="45" customHeight="1" x14ac:dyDescent="0.15">
      <c r="A4" s="4" t="s">
        <v>12</v>
      </c>
      <c r="B4" s="23" t="s">
        <v>26</v>
      </c>
      <c r="C4" s="23" t="s">
        <v>16</v>
      </c>
      <c r="D4" s="24" t="s">
        <v>27</v>
      </c>
      <c r="E4" s="28" t="s">
        <v>0</v>
      </c>
      <c r="F4" s="28" t="s">
        <v>1</v>
      </c>
      <c r="G4" s="28" t="s">
        <v>2</v>
      </c>
      <c r="H4" s="28" t="s">
        <v>3</v>
      </c>
      <c r="I4" s="28" t="s">
        <v>5</v>
      </c>
      <c r="J4" s="28" t="s">
        <v>37</v>
      </c>
      <c r="K4" s="28" t="s">
        <v>39</v>
      </c>
      <c r="L4" s="28" t="s">
        <v>8</v>
      </c>
      <c r="M4" s="28" t="s">
        <v>4</v>
      </c>
      <c r="N4" s="28" t="s">
        <v>7</v>
      </c>
      <c r="O4" s="13" t="s">
        <v>24</v>
      </c>
      <c r="P4" s="4" t="s">
        <v>13</v>
      </c>
      <c r="S4" s="6" t="s">
        <v>14</v>
      </c>
    </row>
    <row r="5" spans="1:19" ht="41.1" customHeight="1" x14ac:dyDescent="0.15">
      <c r="A5" s="9">
        <v>1</v>
      </c>
      <c r="B5" s="18" t="str">
        <f>VLOOKUP(A5,$A$18:$D$27,2,FALSE)</f>
        <v>髙橋　美和</v>
      </c>
      <c r="C5" s="18" t="str">
        <f>VLOOKUP(A5,$A$18:$D$27,3,FALSE)</f>
        <v>タカハシ　ミワ</v>
      </c>
      <c r="D5" s="19" t="str">
        <f>VLOOKUP(A5,$A$18:$D$27,4,FALSE)</f>
        <v>岩手県</v>
      </c>
      <c r="E5" s="69">
        <v>2.1</v>
      </c>
      <c r="F5" s="69">
        <v>2.1</v>
      </c>
      <c r="G5" s="69">
        <v>2.2000000000000002</v>
      </c>
      <c r="H5" s="69">
        <v>2.2000000000000002</v>
      </c>
      <c r="I5" s="69">
        <f t="shared" ref="I5:I12" si="0">SUM(E5:H5)-MIN(E5:H5)-MAX(E5:H5)</f>
        <v>4.3000000000000016</v>
      </c>
      <c r="J5" s="69">
        <v>2.9</v>
      </c>
      <c r="K5" s="69">
        <v>2.9</v>
      </c>
      <c r="L5" s="55">
        <f>(J5+K5)/2</f>
        <v>2.9</v>
      </c>
      <c r="M5" s="69">
        <v>1.1000000000000001</v>
      </c>
      <c r="N5" s="72">
        <v>3.53</v>
      </c>
      <c r="O5" s="50">
        <f>ROUND((I5+L5+M5+N5),3)</f>
        <v>11.83</v>
      </c>
      <c r="P5" s="4">
        <f>RANK(R5,$R$5:$R$14,0)</f>
        <v>9</v>
      </c>
      <c r="R5" s="49">
        <f t="shared" ref="R5:R12" si="1">ROUND(O5,3)-(S5/10000)</f>
        <v>11.83</v>
      </c>
    </row>
    <row r="6" spans="1:19" ht="41.1" customHeight="1" x14ac:dyDescent="0.15">
      <c r="A6" s="9">
        <v>2</v>
      </c>
      <c r="B6" s="18" t="str">
        <f t="shared" ref="B6:B14" si="2">VLOOKUP(A6,$A$18:$D$27,2,FALSE)</f>
        <v>川嶋　さち</v>
      </c>
      <c r="C6" s="18" t="str">
        <f t="shared" ref="C6:C14" si="3">VLOOKUP(A6,$A$18:$D$27,3,FALSE)</f>
        <v>カワシマ　サチ</v>
      </c>
      <c r="D6" s="19" t="str">
        <f t="shared" ref="D6:D14" si="4">VLOOKUP(A6,$A$18:$D$27,4,FALSE)</f>
        <v>宮城県</v>
      </c>
      <c r="E6" s="69">
        <v>7.4</v>
      </c>
      <c r="F6" s="69">
        <v>8.1999999999999993</v>
      </c>
      <c r="G6" s="69">
        <v>8.3000000000000007</v>
      </c>
      <c r="H6" s="69">
        <v>7.7</v>
      </c>
      <c r="I6" s="69">
        <f t="shared" si="0"/>
        <v>15.899999999999995</v>
      </c>
      <c r="J6" s="69">
        <v>9.5</v>
      </c>
      <c r="K6" s="69">
        <v>9.3000000000000007</v>
      </c>
      <c r="L6" s="55">
        <f t="shared" ref="L6:L12" si="5">(J6+K6)/2</f>
        <v>9.4</v>
      </c>
      <c r="M6" s="69">
        <v>3.9</v>
      </c>
      <c r="N6" s="72">
        <v>12.67</v>
      </c>
      <c r="O6" s="50">
        <f t="shared" ref="O6:O14" si="6">ROUND((I6+L6+M6+N6),3)</f>
        <v>41.87</v>
      </c>
      <c r="P6" s="4">
        <f t="shared" ref="P6:P14" si="7">RANK(R6,$R$5:$R$14,0)</f>
        <v>3</v>
      </c>
      <c r="R6" s="49">
        <f t="shared" si="1"/>
        <v>41.87</v>
      </c>
    </row>
    <row r="7" spans="1:19" ht="41.1" customHeight="1" x14ac:dyDescent="0.15">
      <c r="A7" s="9">
        <v>3</v>
      </c>
      <c r="B7" s="18" t="str">
        <f t="shared" si="2"/>
        <v>永野　美月</v>
      </c>
      <c r="C7" s="18" t="str">
        <f t="shared" si="3"/>
        <v>ナガノ　ミズキ</v>
      </c>
      <c r="D7" s="19" t="str">
        <f t="shared" si="4"/>
        <v>宮城県</v>
      </c>
      <c r="E7" s="69">
        <v>7.8</v>
      </c>
      <c r="F7" s="69">
        <v>8.3000000000000007</v>
      </c>
      <c r="G7" s="69">
        <v>8</v>
      </c>
      <c r="H7" s="69">
        <v>8</v>
      </c>
      <c r="I7" s="69">
        <f t="shared" si="0"/>
        <v>16</v>
      </c>
      <c r="J7" s="69">
        <v>9.1999999999999993</v>
      </c>
      <c r="K7" s="69">
        <v>9.1</v>
      </c>
      <c r="L7" s="55">
        <f t="shared" si="5"/>
        <v>9.1499999999999986</v>
      </c>
      <c r="M7" s="69">
        <v>3.5</v>
      </c>
      <c r="N7" s="72">
        <v>11.54</v>
      </c>
      <c r="O7" s="50">
        <f t="shared" si="6"/>
        <v>40.19</v>
      </c>
      <c r="P7" s="4">
        <f t="shared" si="7"/>
        <v>5</v>
      </c>
      <c r="R7" s="49">
        <f t="shared" si="1"/>
        <v>40.19</v>
      </c>
    </row>
    <row r="8" spans="1:19" ht="41.1" customHeight="1" x14ac:dyDescent="0.15">
      <c r="A8" s="9">
        <v>4</v>
      </c>
      <c r="B8" s="18" t="str">
        <f t="shared" si="2"/>
        <v>髙橋　美琴</v>
      </c>
      <c r="C8" s="18" t="str">
        <f t="shared" si="3"/>
        <v>タカハシ　ミコト</v>
      </c>
      <c r="D8" s="19" t="str">
        <f t="shared" si="4"/>
        <v>宮城県</v>
      </c>
      <c r="E8" s="69">
        <v>7.6</v>
      </c>
      <c r="F8" s="69">
        <v>7.9</v>
      </c>
      <c r="G8" s="69">
        <v>8.5</v>
      </c>
      <c r="H8" s="69">
        <v>7.9</v>
      </c>
      <c r="I8" s="69">
        <f t="shared" si="0"/>
        <v>15.799999999999997</v>
      </c>
      <c r="J8" s="69">
        <v>9</v>
      </c>
      <c r="K8" s="69">
        <v>8.8000000000000007</v>
      </c>
      <c r="L8" s="55">
        <f t="shared" si="5"/>
        <v>8.9</v>
      </c>
      <c r="M8" s="69">
        <v>3.9</v>
      </c>
      <c r="N8" s="72">
        <v>11.42</v>
      </c>
      <c r="O8" s="50">
        <f t="shared" si="6"/>
        <v>40.020000000000003</v>
      </c>
      <c r="P8" s="4">
        <f t="shared" si="7"/>
        <v>6</v>
      </c>
      <c r="R8" s="49">
        <f t="shared" si="1"/>
        <v>40.020000000000003</v>
      </c>
    </row>
    <row r="9" spans="1:19" ht="41.1" customHeight="1" x14ac:dyDescent="0.15">
      <c r="A9" s="9">
        <v>5</v>
      </c>
      <c r="B9" s="18" t="str">
        <f t="shared" si="2"/>
        <v>関　　陽奈</v>
      </c>
      <c r="C9" s="18" t="str">
        <f t="shared" si="3"/>
        <v>セキ　ハルナ</v>
      </c>
      <c r="D9" s="19" t="str">
        <f t="shared" si="4"/>
        <v>宮城県</v>
      </c>
      <c r="E9" s="69">
        <v>8.3000000000000007</v>
      </c>
      <c r="F9" s="69">
        <v>8.6</v>
      </c>
      <c r="G9" s="69">
        <v>8.5</v>
      </c>
      <c r="H9" s="69">
        <v>8.1999999999999993</v>
      </c>
      <c r="I9" s="69">
        <f t="shared" si="0"/>
        <v>16.799999999999997</v>
      </c>
      <c r="J9" s="69">
        <v>9.6</v>
      </c>
      <c r="K9" s="69">
        <v>9.3000000000000007</v>
      </c>
      <c r="L9" s="55">
        <f t="shared" si="5"/>
        <v>9.4499999999999993</v>
      </c>
      <c r="M9" s="69">
        <v>3.9</v>
      </c>
      <c r="N9" s="72">
        <v>12.55</v>
      </c>
      <c r="O9" s="50">
        <f t="shared" si="6"/>
        <v>42.7</v>
      </c>
      <c r="P9" s="4">
        <f t="shared" si="7"/>
        <v>1</v>
      </c>
      <c r="R9" s="49">
        <f t="shared" si="1"/>
        <v>42.7</v>
      </c>
    </row>
    <row r="10" spans="1:19" ht="41.1" customHeight="1" x14ac:dyDescent="0.15">
      <c r="A10" s="9">
        <v>6</v>
      </c>
      <c r="B10" s="18" t="str">
        <f t="shared" si="2"/>
        <v>千田　悠月</v>
      </c>
      <c r="C10" s="18" t="str">
        <f t="shared" si="3"/>
        <v>チダ　ユズキ</v>
      </c>
      <c r="D10" s="19" t="str">
        <f t="shared" si="4"/>
        <v>宮城県</v>
      </c>
      <c r="E10" s="69">
        <v>7.8</v>
      </c>
      <c r="F10" s="69">
        <v>7.9</v>
      </c>
      <c r="G10" s="69">
        <v>8.1999999999999993</v>
      </c>
      <c r="H10" s="69">
        <v>7.9</v>
      </c>
      <c r="I10" s="69">
        <f t="shared" ref="I10:I11" si="8">SUM(E10:H10)-MIN(E10:H10)-MAX(E10:H10)</f>
        <v>15.799999999999997</v>
      </c>
      <c r="J10" s="69">
        <v>9.1999999999999993</v>
      </c>
      <c r="K10" s="69">
        <v>9.1999999999999993</v>
      </c>
      <c r="L10" s="55">
        <f t="shared" si="5"/>
        <v>9.1999999999999993</v>
      </c>
      <c r="M10" s="69">
        <v>3.9</v>
      </c>
      <c r="N10" s="79">
        <v>12.41</v>
      </c>
      <c r="O10" s="50">
        <f t="shared" si="6"/>
        <v>41.31</v>
      </c>
      <c r="P10" s="4">
        <f t="shared" si="7"/>
        <v>4</v>
      </c>
      <c r="R10" s="49">
        <f t="shared" ref="R10:R11" si="9">ROUND(O10,3)-(S10/10000)</f>
        <v>41.31</v>
      </c>
    </row>
    <row r="11" spans="1:19" ht="41.1" customHeight="1" x14ac:dyDescent="0.15">
      <c r="A11" s="9">
        <v>7</v>
      </c>
      <c r="B11" s="18" t="str">
        <f t="shared" si="2"/>
        <v>松本　愛徠</v>
      </c>
      <c r="C11" s="18" t="str">
        <f t="shared" si="3"/>
        <v>マツモト　アイラ</v>
      </c>
      <c r="D11" s="19" t="str">
        <f t="shared" si="4"/>
        <v>福島県</v>
      </c>
      <c r="E11" s="69">
        <v>7.5</v>
      </c>
      <c r="F11" s="69">
        <v>7.5</v>
      </c>
      <c r="G11" s="69">
        <v>7.8</v>
      </c>
      <c r="H11" s="69">
        <v>7.7</v>
      </c>
      <c r="I11" s="69">
        <f t="shared" si="8"/>
        <v>15.2</v>
      </c>
      <c r="J11" s="69">
        <v>9.6999999999999993</v>
      </c>
      <c r="K11" s="69">
        <v>9.5</v>
      </c>
      <c r="L11" s="55">
        <f t="shared" si="5"/>
        <v>9.6</v>
      </c>
      <c r="M11" s="69">
        <v>1.5</v>
      </c>
      <c r="N11" s="79">
        <v>12.74</v>
      </c>
      <c r="O11" s="50">
        <f t="shared" si="6"/>
        <v>39.04</v>
      </c>
      <c r="P11" s="4">
        <f t="shared" si="7"/>
        <v>7</v>
      </c>
      <c r="R11" s="49">
        <f t="shared" si="9"/>
        <v>39.04</v>
      </c>
    </row>
    <row r="12" spans="1:19" ht="41.1" customHeight="1" x14ac:dyDescent="0.15">
      <c r="A12" s="9">
        <v>8</v>
      </c>
      <c r="B12" s="18" t="str">
        <f t="shared" si="2"/>
        <v>蠣崎　はのん</v>
      </c>
      <c r="C12" s="18" t="str">
        <f t="shared" si="3"/>
        <v>カキザキ　ハノン</v>
      </c>
      <c r="D12" s="19" t="str">
        <f t="shared" si="4"/>
        <v>青森県</v>
      </c>
      <c r="E12" s="69">
        <v>1.4</v>
      </c>
      <c r="F12" s="69">
        <v>1.4</v>
      </c>
      <c r="G12" s="69">
        <v>1.5</v>
      </c>
      <c r="H12" s="69">
        <v>1.4</v>
      </c>
      <c r="I12" s="69">
        <f t="shared" si="0"/>
        <v>2.7999999999999989</v>
      </c>
      <c r="J12" s="69">
        <v>1.8</v>
      </c>
      <c r="K12" s="69">
        <v>1.7</v>
      </c>
      <c r="L12" s="55">
        <f t="shared" si="5"/>
        <v>1.75</v>
      </c>
      <c r="M12" s="69">
        <v>1.1000000000000001</v>
      </c>
      <c r="N12" s="79">
        <v>2.41</v>
      </c>
      <c r="O12" s="50">
        <f t="shared" si="6"/>
        <v>8.06</v>
      </c>
      <c r="P12" s="4">
        <f t="shared" si="7"/>
        <v>10</v>
      </c>
      <c r="R12" s="49">
        <f t="shared" si="1"/>
        <v>8.06</v>
      </c>
    </row>
    <row r="13" spans="1:19" ht="41.1" customHeight="1" x14ac:dyDescent="0.15">
      <c r="A13" s="9">
        <v>9</v>
      </c>
      <c r="B13" s="18" t="str">
        <f t="shared" si="2"/>
        <v>佐久間　奏音</v>
      </c>
      <c r="C13" s="18" t="str">
        <f t="shared" si="3"/>
        <v>サクマ　カノン</v>
      </c>
      <c r="D13" s="19" t="str">
        <f t="shared" si="4"/>
        <v>宮城県</v>
      </c>
      <c r="E13" s="69">
        <v>7.1</v>
      </c>
      <c r="F13" s="69">
        <v>7.3</v>
      </c>
      <c r="G13" s="69">
        <v>7.6</v>
      </c>
      <c r="H13" s="69">
        <v>7.4</v>
      </c>
      <c r="I13" s="69">
        <f t="shared" ref="I13:I14" si="10">SUM(E13:H13)-MIN(E13:H13)-MAX(E13:H13)</f>
        <v>14.699999999999998</v>
      </c>
      <c r="J13" s="69">
        <v>9.1</v>
      </c>
      <c r="K13" s="69">
        <v>9.1</v>
      </c>
      <c r="L13" s="55">
        <f t="shared" ref="L13:L14" si="11">(J13+K13)/2</f>
        <v>9.1</v>
      </c>
      <c r="M13" s="69">
        <v>3.9</v>
      </c>
      <c r="N13" s="79">
        <v>11.31</v>
      </c>
      <c r="O13" s="50">
        <f t="shared" si="6"/>
        <v>39.01</v>
      </c>
      <c r="P13" s="4">
        <f t="shared" si="7"/>
        <v>8</v>
      </c>
      <c r="R13" s="49">
        <f t="shared" ref="R13:R14" si="12">ROUND(O13,3)-(S13/10000)</f>
        <v>39.01</v>
      </c>
    </row>
    <row r="14" spans="1:19" ht="41.1" customHeight="1" x14ac:dyDescent="0.15">
      <c r="A14" s="9">
        <v>10</v>
      </c>
      <c r="B14" s="18" t="str">
        <f t="shared" si="2"/>
        <v>松川　苺愛</v>
      </c>
      <c r="C14" s="18" t="str">
        <f t="shared" si="3"/>
        <v>マツカワ　イチカ</v>
      </c>
      <c r="D14" s="19" t="str">
        <f t="shared" si="4"/>
        <v>青森県</v>
      </c>
      <c r="E14" s="69">
        <v>7.5</v>
      </c>
      <c r="F14" s="69">
        <v>8.1999999999999993</v>
      </c>
      <c r="G14" s="69">
        <v>8</v>
      </c>
      <c r="H14" s="69">
        <v>7.6</v>
      </c>
      <c r="I14" s="69">
        <f t="shared" si="10"/>
        <v>15.599999999999998</v>
      </c>
      <c r="J14" s="69">
        <v>9.6999999999999993</v>
      </c>
      <c r="K14" s="69">
        <v>9.6999999999999993</v>
      </c>
      <c r="L14" s="55">
        <f t="shared" si="11"/>
        <v>9.6999999999999993</v>
      </c>
      <c r="M14" s="69">
        <v>3.9</v>
      </c>
      <c r="N14" s="79">
        <v>12.88</v>
      </c>
      <c r="O14" s="50">
        <f t="shared" si="6"/>
        <v>42.08</v>
      </c>
      <c r="P14" s="4">
        <f t="shared" si="7"/>
        <v>2</v>
      </c>
      <c r="R14" s="49">
        <f t="shared" si="12"/>
        <v>42.08</v>
      </c>
    </row>
    <row r="17" spans="1:5" ht="27" x14ac:dyDescent="0.15">
      <c r="A17" s="4" t="s">
        <v>13</v>
      </c>
      <c r="B17" s="4" t="s">
        <v>26</v>
      </c>
      <c r="C17" s="4" t="s">
        <v>16</v>
      </c>
      <c r="D17" s="4" t="s">
        <v>27</v>
      </c>
      <c r="E17" s="26" t="s">
        <v>32</v>
      </c>
    </row>
    <row r="18" spans="1:5" x14ac:dyDescent="0.15">
      <c r="A18" s="4">
        <v>5</v>
      </c>
      <c r="B18" s="5" t="str">
        <f>VLOOKUP(E18,順位調査!$G$6:$K$45,2,FALSE)</f>
        <v>関　　陽奈</v>
      </c>
      <c r="C18" s="5" t="str">
        <f>VLOOKUP(E18,順位調査!$G$6:$K$45,3,FALSE)</f>
        <v>セキ　ハルナ</v>
      </c>
      <c r="D18" s="5" t="str">
        <f>VLOOKUP(E18,順位調査!$G$6:$K$45,4,FALSE)</f>
        <v>宮城県</v>
      </c>
      <c r="E18" s="4">
        <v>1</v>
      </c>
    </row>
    <row r="19" spans="1:5" x14ac:dyDescent="0.15">
      <c r="A19" s="4">
        <v>2</v>
      </c>
      <c r="B19" s="5" t="str">
        <f>VLOOKUP(E19,順位調査!$G$6:$K$45,2,FALSE)</f>
        <v>川嶋　さち</v>
      </c>
      <c r="C19" s="5" t="str">
        <f>VLOOKUP(E19,順位調査!$G$6:$K$45,3,FALSE)</f>
        <v>カワシマ　サチ</v>
      </c>
      <c r="D19" s="5" t="str">
        <f>VLOOKUP(E19,順位調査!$G$6:$K$45,4,FALSE)</f>
        <v>宮城県</v>
      </c>
      <c r="E19" s="4">
        <v>2</v>
      </c>
    </row>
    <row r="20" spans="1:5" x14ac:dyDescent="0.15">
      <c r="A20" s="4">
        <v>10</v>
      </c>
      <c r="B20" s="5" t="str">
        <f>VLOOKUP(E20,順位調査!$G$6:$K$45,2,FALSE)</f>
        <v>松川　苺愛</v>
      </c>
      <c r="C20" s="5" t="str">
        <f>VLOOKUP(E20,順位調査!$G$6:$K$45,3,FALSE)</f>
        <v>マツカワ　イチカ</v>
      </c>
      <c r="D20" s="5" t="str">
        <f>VLOOKUP(E20,順位調査!$G$6:$K$45,4,FALSE)</f>
        <v>青森県</v>
      </c>
      <c r="E20" s="4">
        <v>3</v>
      </c>
    </row>
    <row r="21" spans="1:5" x14ac:dyDescent="0.15">
      <c r="A21" s="4">
        <v>6</v>
      </c>
      <c r="B21" s="5" t="str">
        <f>VLOOKUP(E21,順位調査!$G$6:$K$45,2,FALSE)</f>
        <v>千田　悠月</v>
      </c>
      <c r="C21" s="5" t="str">
        <f>VLOOKUP(E21,順位調査!$G$6:$K$45,3,FALSE)</f>
        <v>チダ　ユズキ</v>
      </c>
      <c r="D21" s="5" t="str">
        <f>VLOOKUP(E21,順位調査!$G$6:$K$45,4,FALSE)</f>
        <v>宮城県</v>
      </c>
      <c r="E21" s="4">
        <v>4</v>
      </c>
    </row>
    <row r="22" spans="1:5" x14ac:dyDescent="0.15">
      <c r="A22" s="4">
        <v>3</v>
      </c>
      <c r="B22" s="5" t="str">
        <f>VLOOKUP(E22,順位調査!$G$6:$K$45,2,FALSE)</f>
        <v>永野　美月</v>
      </c>
      <c r="C22" s="5" t="str">
        <f>VLOOKUP(E22,順位調査!$G$6:$K$45,3,FALSE)</f>
        <v>ナガノ　ミズキ</v>
      </c>
      <c r="D22" s="5" t="str">
        <f>VLOOKUP(E22,順位調査!$G$6:$K$45,4,FALSE)</f>
        <v>宮城県</v>
      </c>
      <c r="E22" s="4">
        <v>5</v>
      </c>
    </row>
    <row r="23" spans="1:5" x14ac:dyDescent="0.15">
      <c r="A23" s="4">
        <v>4</v>
      </c>
      <c r="B23" s="5" t="str">
        <f>VLOOKUP(E23,順位調査!$G$6:$K$45,2,FALSE)</f>
        <v>髙橋　美琴</v>
      </c>
      <c r="C23" s="5" t="str">
        <f>VLOOKUP(E23,順位調査!$G$6:$K$45,3,FALSE)</f>
        <v>タカハシ　ミコト</v>
      </c>
      <c r="D23" s="5" t="str">
        <f>VLOOKUP(E23,順位調査!$G$6:$K$45,4,FALSE)</f>
        <v>宮城県</v>
      </c>
      <c r="E23" s="4">
        <v>6</v>
      </c>
    </row>
    <row r="24" spans="1:5" x14ac:dyDescent="0.15">
      <c r="A24" s="4">
        <v>9</v>
      </c>
      <c r="B24" s="5" t="str">
        <f>VLOOKUP(E24,順位調査!$G$6:$K$45,2,FALSE)</f>
        <v>佐久間　奏音</v>
      </c>
      <c r="C24" s="5" t="str">
        <f>VLOOKUP(E24,順位調査!$G$6:$K$45,3,FALSE)</f>
        <v>サクマ　カノン</v>
      </c>
      <c r="D24" s="5" t="str">
        <f>VLOOKUP(E24,順位調査!$G$6:$K$45,4,FALSE)</f>
        <v>宮城県</v>
      </c>
      <c r="E24" s="4">
        <v>7</v>
      </c>
    </row>
    <row r="25" spans="1:5" x14ac:dyDescent="0.15">
      <c r="A25" s="4">
        <v>8</v>
      </c>
      <c r="B25" s="5" t="str">
        <f>VLOOKUP(E25,順位調査!$G$6:$K$45,2,FALSE)</f>
        <v>蠣崎　はのん</v>
      </c>
      <c r="C25" s="5" t="str">
        <f>VLOOKUP(E25,順位調査!$G$6:$K$45,3,FALSE)</f>
        <v>カキザキ　ハノン</v>
      </c>
      <c r="D25" s="5" t="str">
        <f>VLOOKUP(E25,順位調査!$G$6:$K$45,4,FALSE)</f>
        <v>青森県</v>
      </c>
      <c r="E25" s="4">
        <v>8</v>
      </c>
    </row>
    <row r="26" spans="1:5" x14ac:dyDescent="0.15">
      <c r="A26" s="4">
        <v>7</v>
      </c>
      <c r="B26" s="5" t="str">
        <f>VLOOKUP(E26,順位調査!$G$6:$K$45,2,FALSE)</f>
        <v>松本　愛徠</v>
      </c>
      <c r="C26" s="5" t="str">
        <f>VLOOKUP(E26,順位調査!$G$6:$K$45,3,FALSE)</f>
        <v>マツモト　アイラ</v>
      </c>
      <c r="D26" s="5" t="str">
        <f>VLOOKUP(E26,順位調査!$G$6:$K$45,4,FALSE)</f>
        <v>福島県</v>
      </c>
      <c r="E26" s="4">
        <v>9</v>
      </c>
    </row>
    <row r="27" spans="1:5" x14ac:dyDescent="0.15">
      <c r="A27" s="4">
        <v>1</v>
      </c>
      <c r="B27" s="5" t="str">
        <f>VLOOKUP(E27,順位調査!$G$6:$K$45,2,FALSE)</f>
        <v>髙橋　美和</v>
      </c>
      <c r="C27" s="5" t="str">
        <f>VLOOKUP(E27,順位調査!$G$6:$K$45,3,FALSE)</f>
        <v>タカハシ　ミワ</v>
      </c>
      <c r="D27" s="5" t="str">
        <f>VLOOKUP(E27,順位調査!$G$6:$K$45,4,FALSE)</f>
        <v>岩手県</v>
      </c>
      <c r="E27" s="4">
        <v>10</v>
      </c>
    </row>
  </sheetData>
  <sortState xmlns:xlrd2="http://schemas.microsoft.com/office/spreadsheetml/2017/richdata2" ref="G18:H27">
    <sortCondition ref="H18:H27"/>
  </sortState>
  <phoneticPr fontId="1"/>
  <conditionalFormatting sqref="P5:P14">
    <cfRule type="duplicateValues" dxfId="2" priority="1" stopIfTrue="1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6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E4A30-AE8A-41CF-9022-1EB22606AAB9}">
  <dimension ref="A1:S27"/>
  <sheetViews>
    <sheetView tabSelected="1" zoomScale="75" zoomScaleNormal="75" workbookViewId="0">
      <pane xSplit="4" ySplit="4" topLeftCell="E5" activePane="bottomRight" state="frozen"/>
      <selection activeCell="M5" sqref="M5:N5"/>
      <selection pane="topRight" activeCell="M5" sqref="M5:N5"/>
      <selection pane="bottomLeft" activeCell="M5" sqref="M5:N5"/>
      <selection pane="bottomRight" activeCell="B11" sqref="B11"/>
    </sheetView>
  </sheetViews>
  <sheetFormatPr defaultRowHeight="13.5" x14ac:dyDescent="0.15"/>
  <cols>
    <col min="1" max="1" width="5.28515625" style="6" customWidth="1"/>
    <col min="2" max="3" width="23.5703125" style="3" customWidth="1"/>
    <col min="4" max="4" width="27" style="3" customWidth="1"/>
    <col min="5" max="14" width="7" style="3" customWidth="1"/>
    <col min="15" max="15" width="10.28515625" style="3" bestFit="1" customWidth="1"/>
    <col min="16" max="16" width="7" style="3" customWidth="1"/>
    <col min="17" max="258" width="9.140625" style="3"/>
    <col min="259" max="259" width="5.28515625" style="3" customWidth="1"/>
    <col min="260" max="261" width="23.5703125" style="3" customWidth="1"/>
    <col min="262" max="262" width="27" style="3" customWidth="1"/>
    <col min="263" max="272" width="7" style="3" customWidth="1"/>
    <col min="273" max="514" width="9.140625" style="3"/>
    <col min="515" max="515" width="5.28515625" style="3" customWidth="1"/>
    <col min="516" max="517" width="23.5703125" style="3" customWidth="1"/>
    <col min="518" max="518" width="27" style="3" customWidth="1"/>
    <col min="519" max="528" width="7" style="3" customWidth="1"/>
    <col min="529" max="770" width="9.140625" style="3"/>
    <col min="771" max="771" width="5.28515625" style="3" customWidth="1"/>
    <col min="772" max="773" width="23.5703125" style="3" customWidth="1"/>
    <col min="774" max="774" width="27" style="3" customWidth="1"/>
    <col min="775" max="784" width="7" style="3" customWidth="1"/>
    <col min="785" max="1026" width="9.140625" style="3"/>
    <col min="1027" max="1027" width="5.28515625" style="3" customWidth="1"/>
    <col min="1028" max="1029" width="23.5703125" style="3" customWidth="1"/>
    <col min="1030" max="1030" width="27" style="3" customWidth="1"/>
    <col min="1031" max="1040" width="7" style="3" customWidth="1"/>
    <col min="1041" max="1282" width="9.140625" style="3"/>
    <col min="1283" max="1283" width="5.28515625" style="3" customWidth="1"/>
    <col min="1284" max="1285" width="23.5703125" style="3" customWidth="1"/>
    <col min="1286" max="1286" width="27" style="3" customWidth="1"/>
    <col min="1287" max="1296" width="7" style="3" customWidth="1"/>
    <col min="1297" max="1538" width="9.140625" style="3"/>
    <col min="1539" max="1539" width="5.28515625" style="3" customWidth="1"/>
    <col min="1540" max="1541" width="23.5703125" style="3" customWidth="1"/>
    <col min="1542" max="1542" width="27" style="3" customWidth="1"/>
    <col min="1543" max="1552" width="7" style="3" customWidth="1"/>
    <col min="1553" max="1794" width="9.140625" style="3"/>
    <col min="1795" max="1795" width="5.28515625" style="3" customWidth="1"/>
    <col min="1796" max="1797" width="23.5703125" style="3" customWidth="1"/>
    <col min="1798" max="1798" width="27" style="3" customWidth="1"/>
    <col min="1799" max="1808" width="7" style="3" customWidth="1"/>
    <col min="1809" max="2050" width="9.140625" style="3"/>
    <col min="2051" max="2051" width="5.28515625" style="3" customWidth="1"/>
    <col min="2052" max="2053" width="23.5703125" style="3" customWidth="1"/>
    <col min="2054" max="2054" width="27" style="3" customWidth="1"/>
    <col min="2055" max="2064" width="7" style="3" customWidth="1"/>
    <col min="2065" max="2306" width="9.140625" style="3"/>
    <col min="2307" max="2307" width="5.28515625" style="3" customWidth="1"/>
    <col min="2308" max="2309" width="23.5703125" style="3" customWidth="1"/>
    <col min="2310" max="2310" width="27" style="3" customWidth="1"/>
    <col min="2311" max="2320" width="7" style="3" customWidth="1"/>
    <col min="2321" max="2562" width="9.140625" style="3"/>
    <col min="2563" max="2563" width="5.28515625" style="3" customWidth="1"/>
    <col min="2564" max="2565" width="23.5703125" style="3" customWidth="1"/>
    <col min="2566" max="2566" width="27" style="3" customWidth="1"/>
    <col min="2567" max="2576" width="7" style="3" customWidth="1"/>
    <col min="2577" max="2818" width="9.140625" style="3"/>
    <col min="2819" max="2819" width="5.28515625" style="3" customWidth="1"/>
    <col min="2820" max="2821" width="23.5703125" style="3" customWidth="1"/>
    <col min="2822" max="2822" width="27" style="3" customWidth="1"/>
    <col min="2823" max="2832" width="7" style="3" customWidth="1"/>
    <col min="2833" max="3074" width="9.140625" style="3"/>
    <col min="3075" max="3075" width="5.28515625" style="3" customWidth="1"/>
    <col min="3076" max="3077" width="23.5703125" style="3" customWidth="1"/>
    <col min="3078" max="3078" width="27" style="3" customWidth="1"/>
    <col min="3079" max="3088" width="7" style="3" customWidth="1"/>
    <col min="3089" max="3330" width="9.140625" style="3"/>
    <col min="3331" max="3331" width="5.28515625" style="3" customWidth="1"/>
    <col min="3332" max="3333" width="23.5703125" style="3" customWidth="1"/>
    <col min="3334" max="3334" width="27" style="3" customWidth="1"/>
    <col min="3335" max="3344" width="7" style="3" customWidth="1"/>
    <col min="3345" max="3586" width="9.140625" style="3"/>
    <col min="3587" max="3587" width="5.28515625" style="3" customWidth="1"/>
    <col min="3588" max="3589" width="23.5703125" style="3" customWidth="1"/>
    <col min="3590" max="3590" width="27" style="3" customWidth="1"/>
    <col min="3591" max="3600" width="7" style="3" customWidth="1"/>
    <col min="3601" max="3842" width="9.140625" style="3"/>
    <col min="3843" max="3843" width="5.28515625" style="3" customWidth="1"/>
    <col min="3844" max="3845" width="23.5703125" style="3" customWidth="1"/>
    <col min="3846" max="3846" width="27" style="3" customWidth="1"/>
    <col min="3847" max="3856" width="7" style="3" customWidth="1"/>
    <col min="3857" max="4098" width="9.140625" style="3"/>
    <col min="4099" max="4099" width="5.28515625" style="3" customWidth="1"/>
    <col min="4100" max="4101" width="23.5703125" style="3" customWidth="1"/>
    <col min="4102" max="4102" width="27" style="3" customWidth="1"/>
    <col min="4103" max="4112" width="7" style="3" customWidth="1"/>
    <col min="4113" max="4354" width="9.140625" style="3"/>
    <col min="4355" max="4355" width="5.28515625" style="3" customWidth="1"/>
    <col min="4356" max="4357" width="23.5703125" style="3" customWidth="1"/>
    <col min="4358" max="4358" width="27" style="3" customWidth="1"/>
    <col min="4359" max="4368" width="7" style="3" customWidth="1"/>
    <col min="4369" max="4610" width="9.140625" style="3"/>
    <col min="4611" max="4611" width="5.28515625" style="3" customWidth="1"/>
    <col min="4612" max="4613" width="23.5703125" style="3" customWidth="1"/>
    <col min="4614" max="4614" width="27" style="3" customWidth="1"/>
    <col min="4615" max="4624" width="7" style="3" customWidth="1"/>
    <col min="4625" max="4866" width="9.140625" style="3"/>
    <col min="4867" max="4867" width="5.28515625" style="3" customWidth="1"/>
    <col min="4868" max="4869" width="23.5703125" style="3" customWidth="1"/>
    <col min="4870" max="4870" width="27" style="3" customWidth="1"/>
    <col min="4871" max="4880" width="7" style="3" customWidth="1"/>
    <col min="4881" max="5122" width="9.140625" style="3"/>
    <col min="5123" max="5123" width="5.28515625" style="3" customWidth="1"/>
    <col min="5124" max="5125" width="23.5703125" style="3" customWidth="1"/>
    <col min="5126" max="5126" width="27" style="3" customWidth="1"/>
    <col min="5127" max="5136" width="7" style="3" customWidth="1"/>
    <col min="5137" max="5378" width="9.140625" style="3"/>
    <col min="5379" max="5379" width="5.28515625" style="3" customWidth="1"/>
    <col min="5380" max="5381" width="23.5703125" style="3" customWidth="1"/>
    <col min="5382" max="5382" width="27" style="3" customWidth="1"/>
    <col min="5383" max="5392" width="7" style="3" customWidth="1"/>
    <col min="5393" max="5634" width="9.140625" style="3"/>
    <col min="5635" max="5635" width="5.28515625" style="3" customWidth="1"/>
    <col min="5636" max="5637" width="23.5703125" style="3" customWidth="1"/>
    <col min="5638" max="5638" width="27" style="3" customWidth="1"/>
    <col min="5639" max="5648" width="7" style="3" customWidth="1"/>
    <col min="5649" max="5890" width="9.140625" style="3"/>
    <col min="5891" max="5891" width="5.28515625" style="3" customWidth="1"/>
    <col min="5892" max="5893" width="23.5703125" style="3" customWidth="1"/>
    <col min="5894" max="5894" width="27" style="3" customWidth="1"/>
    <col min="5895" max="5904" width="7" style="3" customWidth="1"/>
    <col min="5905" max="6146" width="9.140625" style="3"/>
    <col min="6147" max="6147" width="5.28515625" style="3" customWidth="1"/>
    <col min="6148" max="6149" width="23.5703125" style="3" customWidth="1"/>
    <col min="6150" max="6150" width="27" style="3" customWidth="1"/>
    <col min="6151" max="6160" width="7" style="3" customWidth="1"/>
    <col min="6161" max="6402" width="9.140625" style="3"/>
    <col min="6403" max="6403" width="5.28515625" style="3" customWidth="1"/>
    <col min="6404" max="6405" width="23.5703125" style="3" customWidth="1"/>
    <col min="6406" max="6406" width="27" style="3" customWidth="1"/>
    <col min="6407" max="6416" width="7" style="3" customWidth="1"/>
    <col min="6417" max="6658" width="9.140625" style="3"/>
    <col min="6659" max="6659" width="5.28515625" style="3" customWidth="1"/>
    <col min="6660" max="6661" width="23.5703125" style="3" customWidth="1"/>
    <col min="6662" max="6662" width="27" style="3" customWidth="1"/>
    <col min="6663" max="6672" width="7" style="3" customWidth="1"/>
    <col min="6673" max="6914" width="9.140625" style="3"/>
    <col min="6915" max="6915" width="5.28515625" style="3" customWidth="1"/>
    <col min="6916" max="6917" width="23.5703125" style="3" customWidth="1"/>
    <col min="6918" max="6918" width="27" style="3" customWidth="1"/>
    <col min="6919" max="6928" width="7" style="3" customWidth="1"/>
    <col min="6929" max="7170" width="9.140625" style="3"/>
    <col min="7171" max="7171" width="5.28515625" style="3" customWidth="1"/>
    <col min="7172" max="7173" width="23.5703125" style="3" customWidth="1"/>
    <col min="7174" max="7174" width="27" style="3" customWidth="1"/>
    <col min="7175" max="7184" width="7" style="3" customWidth="1"/>
    <col min="7185" max="7426" width="9.140625" style="3"/>
    <col min="7427" max="7427" width="5.28515625" style="3" customWidth="1"/>
    <col min="7428" max="7429" width="23.5703125" style="3" customWidth="1"/>
    <col min="7430" max="7430" width="27" style="3" customWidth="1"/>
    <col min="7431" max="7440" width="7" style="3" customWidth="1"/>
    <col min="7441" max="7682" width="9.140625" style="3"/>
    <col min="7683" max="7683" width="5.28515625" style="3" customWidth="1"/>
    <col min="7684" max="7685" width="23.5703125" style="3" customWidth="1"/>
    <col min="7686" max="7686" width="27" style="3" customWidth="1"/>
    <col min="7687" max="7696" width="7" style="3" customWidth="1"/>
    <col min="7697" max="7938" width="9.140625" style="3"/>
    <col min="7939" max="7939" width="5.28515625" style="3" customWidth="1"/>
    <col min="7940" max="7941" width="23.5703125" style="3" customWidth="1"/>
    <col min="7942" max="7942" width="27" style="3" customWidth="1"/>
    <col min="7943" max="7952" width="7" style="3" customWidth="1"/>
    <col min="7953" max="8194" width="9.140625" style="3"/>
    <col min="8195" max="8195" width="5.28515625" style="3" customWidth="1"/>
    <col min="8196" max="8197" width="23.5703125" style="3" customWidth="1"/>
    <col min="8198" max="8198" width="27" style="3" customWidth="1"/>
    <col min="8199" max="8208" width="7" style="3" customWidth="1"/>
    <col min="8209" max="8450" width="9.140625" style="3"/>
    <col min="8451" max="8451" width="5.28515625" style="3" customWidth="1"/>
    <col min="8452" max="8453" width="23.5703125" style="3" customWidth="1"/>
    <col min="8454" max="8454" width="27" style="3" customWidth="1"/>
    <col min="8455" max="8464" width="7" style="3" customWidth="1"/>
    <col min="8465" max="8706" width="9.140625" style="3"/>
    <col min="8707" max="8707" width="5.28515625" style="3" customWidth="1"/>
    <col min="8708" max="8709" width="23.5703125" style="3" customWidth="1"/>
    <col min="8710" max="8710" width="27" style="3" customWidth="1"/>
    <col min="8711" max="8720" width="7" style="3" customWidth="1"/>
    <col min="8721" max="8962" width="9.140625" style="3"/>
    <col min="8963" max="8963" width="5.28515625" style="3" customWidth="1"/>
    <col min="8964" max="8965" width="23.5703125" style="3" customWidth="1"/>
    <col min="8966" max="8966" width="27" style="3" customWidth="1"/>
    <col min="8967" max="8976" width="7" style="3" customWidth="1"/>
    <col min="8977" max="9218" width="9.140625" style="3"/>
    <col min="9219" max="9219" width="5.28515625" style="3" customWidth="1"/>
    <col min="9220" max="9221" width="23.5703125" style="3" customWidth="1"/>
    <col min="9222" max="9222" width="27" style="3" customWidth="1"/>
    <col min="9223" max="9232" width="7" style="3" customWidth="1"/>
    <col min="9233" max="9474" width="9.140625" style="3"/>
    <col min="9475" max="9475" width="5.28515625" style="3" customWidth="1"/>
    <col min="9476" max="9477" width="23.5703125" style="3" customWidth="1"/>
    <col min="9478" max="9478" width="27" style="3" customWidth="1"/>
    <col min="9479" max="9488" width="7" style="3" customWidth="1"/>
    <col min="9489" max="9730" width="9.140625" style="3"/>
    <col min="9731" max="9731" width="5.28515625" style="3" customWidth="1"/>
    <col min="9732" max="9733" width="23.5703125" style="3" customWidth="1"/>
    <col min="9734" max="9734" width="27" style="3" customWidth="1"/>
    <col min="9735" max="9744" width="7" style="3" customWidth="1"/>
    <col min="9745" max="9986" width="9.140625" style="3"/>
    <col min="9987" max="9987" width="5.28515625" style="3" customWidth="1"/>
    <col min="9988" max="9989" width="23.5703125" style="3" customWidth="1"/>
    <col min="9990" max="9990" width="27" style="3" customWidth="1"/>
    <col min="9991" max="10000" width="7" style="3" customWidth="1"/>
    <col min="10001" max="10242" width="9.140625" style="3"/>
    <col min="10243" max="10243" width="5.28515625" style="3" customWidth="1"/>
    <col min="10244" max="10245" width="23.5703125" style="3" customWidth="1"/>
    <col min="10246" max="10246" width="27" style="3" customWidth="1"/>
    <col min="10247" max="10256" width="7" style="3" customWidth="1"/>
    <col min="10257" max="10498" width="9.140625" style="3"/>
    <col min="10499" max="10499" width="5.28515625" style="3" customWidth="1"/>
    <col min="10500" max="10501" width="23.5703125" style="3" customWidth="1"/>
    <col min="10502" max="10502" width="27" style="3" customWidth="1"/>
    <col min="10503" max="10512" width="7" style="3" customWidth="1"/>
    <col min="10513" max="10754" width="9.140625" style="3"/>
    <col min="10755" max="10755" width="5.28515625" style="3" customWidth="1"/>
    <col min="10756" max="10757" width="23.5703125" style="3" customWidth="1"/>
    <col min="10758" max="10758" width="27" style="3" customWidth="1"/>
    <col min="10759" max="10768" width="7" style="3" customWidth="1"/>
    <col min="10769" max="11010" width="9.140625" style="3"/>
    <col min="11011" max="11011" width="5.28515625" style="3" customWidth="1"/>
    <col min="11012" max="11013" width="23.5703125" style="3" customWidth="1"/>
    <col min="11014" max="11014" width="27" style="3" customWidth="1"/>
    <col min="11015" max="11024" width="7" style="3" customWidth="1"/>
    <col min="11025" max="11266" width="9.140625" style="3"/>
    <col min="11267" max="11267" width="5.28515625" style="3" customWidth="1"/>
    <col min="11268" max="11269" width="23.5703125" style="3" customWidth="1"/>
    <col min="11270" max="11270" width="27" style="3" customWidth="1"/>
    <col min="11271" max="11280" width="7" style="3" customWidth="1"/>
    <col min="11281" max="11522" width="9.140625" style="3"/>
    <col min="11523" max="11523" width="5.28515625" style="3" customWidth="1"/>
    <col min="11524" max="11525" width="23.5703125" style="3" customWidth="1"/>
    <col min="11526" max="11526" width="27" style="3" customWidth="1"/>
    <col min="11527" max="11536" width="7" style="3" customWidth="1"/>
    <col min="11537" max="11778" width="9.140625" style="3"/>
    <col min="11779" max="11779" width="5.28515625" style="3" customWidth="1"/>
    <col min="11780" max="11781" width="23.5703125" style="3" customWidth="1"/>
    <col min="11782" max="11782" width="27" style="3" customWidth="1"/>
    <col min="11783" max="11792" width="7" style="3" customWidth="1"/>
    <col min="11793" max="12034" width="9.140625" style="3"/>
    <col min="12035" max="12035" width="5.28515625" style="3" customWidth="1"/>
    <col min="12036" max="12037" width="23.5703125" style="3" customWidth="1"/>
    <col min="12038" max="12038" width="27" style="3" customWidth="1"/>
    <col min="12039" max="12048" width="7" style="3" customWidth="1"/>
    <col min="12049" max="12290" width="9.140625" style="3"/>
    <col min="12291" max="12291" width="5.28515625" style="3" customWidth="1"/>
    <col min="12292" max="12293" width="23.5703125" style="3" customWidth="1"/>
    <col min="12294" max="12294" width="27" style="3" customWidth="1"/>
    <col min="12295" max="12304" width="7" style="3" customWidth="1"/>
    <col min="12305" max="12546" width="9.140625" style="3"/>
    <col min="12547" max="12547" width="5.28515625" style="3" customWidth="1"/>
    <col min="12548" max="12549" width="23.5703125" style="3" customWidth="1"/>
    <col min="12550" max="12550" width="27" style="3" customWidth="1"/>
    <col min="12551" max="12560" width="7" style="3" customWidth="1"/>
    <col min="12561" max="12802" width="9.140625" style="3"/>
    <col min="12803" max="12803" width="5.28515625" style="3" customWidth="1"/>
    <col min="12804" max="12805" width="23.5703125" style="3" customWidth="1"/>
    <col min="12806" max="12806" width="27" style="3" customWidth="1"/>
    <col min="12807" max="12816" width="7" style="3" customWidth="1"/>
    <col min="12817" max="13058" width="9.140625" style="3"/>
    <col min="13059" max="13059" width="5.28515625" style="3" customWidth="1"/>
    <col min="13060" max="13061" width="23.5703125" style="3" customWidth="1"/>
    <col min="13062" max="13062" width="27" style="3" customWidth="1"/>
    <col min="13063" max="13072" width="7" style="3" customWidth="1"/>
    <col min="13073" max="13314" width="9.140625" style="3"/>
    <col min="13315" max="13315" width="5.28515625" style="3" customWidth="1"/>
    <col min="13316" max="13317" width="23.5703125" style="3" customWidth="1"/>
    <col min="13318" max="13318" width="27" style="3" customWidth="1"/>
    <col min="13319" max="13328" width="7" style="3" customWidth="1"/>
    <col min="13329" max="13570" width="9.140625" style="3"/>
    <col min="13571" max="13571" width="5.28515625" style="3" customWidth="1"/>
    <col min="13572" max="13573" width="23.5703125" style="3" customWidth="1"/>
    <col min="13574" max="13574" width="27" style="3" customWidth="1"/>
    <col min="13575" max="13584" width="7" style="3" customWidth="1"/>
    <col min="13585" max="13826" width="9.140625" style="3"/>
    <col min="13827" max="13827" width="5.28515625" style="3" customWidth="1"/>
    <col min="13828" max="13829" width="23.5703125" style="3" customWidth="1"/>
    <col min="13830" max="13830" width="27" style="3" customWidth="1"/>
    <col min="13831" max="13840" width="7" style="3" customWidth="1"/>
    <col min="13841" max="14082" width="9.140625" style="3"/>
    <col min="14083" max="14083" width="5.28515625" style="3" customWidth="1"/>
    <col min="14084" max="14085" width="23.5703125" style="3" customWidth="1"/>
    <col min="14086" max="14086" width="27" style="3" customWidth="1"/>
    <col min="14087" max="14096" width="7" style="3" customWidth="1"/>
    <col min="14097" max="14338" width="9.140625" style="3"/>
    <col min="14339" max="14339" width="5.28515625" style="3" customWidth="1"/>
    <col min="14340" max="14341" width="23.5703125" style="3" customWidth="1"/>
    <col min="14342" max="14342" width="27" style="3" customWidth="1"/>
    <col min="14343" max="14352" width="7" style="3" customWidth="1"/>
    <col min="14353" max="14594" width="9.140625" style="3"/>
    <col min="14595" max="14595" width="5.28515625" style="3" customWidth="1"/>
    <col min="14596" max="14597" width="23.5703125" style="3" customWidth="1"/>
    <col min="14598" max="14598" width="27" style="3" customWidth="1"/>
    <col min="14599" max="14608" width="7" style="3" customWidth="1"/>
    <col min="14609" max="14850" width="9.140625" style="3"/>
    <col min="14851" max="14851" width="5.28515625" style="3" customWidth="1"/>
    <col min="14852" max="14853" width="23.5703125" style="3" customWidth="1"/>
    <col min="14854" max="14854" width="27" style="3" customWidth="1"/>
    <col min="14855" max="14864" width="7" style="3" customWidth="1"/>
    <col min="14865" max="15106" width="9.140625" style="3"/>
    <col min="15107" max="15107" width="5.28515625" style="3" customWidth="1"/>
    <col min="15108" max="15109" width="23.5703125" style="3" customWidth="1"/>
    <col min="15110" max="15110" width="27" style="3" customWidth="1"/>
    <col min="15111" max="15120" width="7" style="3" customWidth="1"/>
    <col min="15121" max="15362" width="9.140625" style="3"/>
    <col min="15363" max="15363" width="5.28515625" style="3" customWidth="1"/>
    <col min="15364" max="15365" width="23.5703125" style="3" customWidth="1"/>
    <col min="15366" max="15366" width="27" style="3" customWidth="1"/>
    <col min="15367" max="15376" width="7" style="3" customWidth="1"/>
    <col min="15377" max="15618" width="9.140625" style="3"/>
    <col min="15619" max="15619" width="5.28515625" style="3" customWidth="1"/>
    <col min="15620" max="15621" width="23.5703125" style="3" customWidth="1"/>
    <col min="15622" max="15622" width="27" style="3" customWidth="1"/>
    <col min="15623" max="15632" width="7" style="3" customWidth="1"/>
    <col min="15633" max="15874" width="9.140625" style="3"/>
    <col min="15875" max="15875" width="5.28515625" style="3" customWidth="1"/>
    <col min="15876" max="15877" width="23.5703125" style="3" customWidth="1"/>
    <col min="15878" max="15878" width="27" style="3" customWidth="1"/>
    <col min="15879" max="15888" width="7" style="3" customWidth="1"/>
    <col min="15889" max="16130" width="9.140625" style="3"/>
    <col min="16131" max="16131" width="5.28515625" style="3" customWidth="1"/>
    <col min="16132" max="16133" width="23.5703125" style="3" customWidth="1"/>
    <col min="16134" max="16134" width="27" style="3" customWidth="1"/>
    <col min="16135" max="16144" width="7" style="3" customWidth="1"/>
    <col min="16145" max="16384" width="9.140625" style="3"/>
  </cols>
  <sheetData>
    <row r="1" spans="1:19" ht="24" x14ac:dyDescent="0.15">
      <c r="B1" s="7"/>
      <c r="C1" s="22" t="str">
        <f>CONCATENATE(名簿!L4,"決勝")</f>
        <v>B 女子決勝</v>
      </c>
      <c r="D1" s="8"/>
      <c r="E1" s="22" t="str">
        <f>名簿!B1</f>
        <v>第38回東北トランポリン選手権大会</v>
      </c>
    </row>
    <row r="2" spans="1:19" ht="24" x14ac:dyDescent="0.15">
      <c r="B2" s="20" t="s">
        <v>25</v>
      </c>
      <c r="C2" s="22"/>
      <c r="D2" s="8"/>
      <c r="E2" s="22"/>
    </row>
    <row r="3" spans="1:19" ht="17.25" x14ac:dyDescent="0.15">
      <c r="B3" s="7"/>
      <c r="C3" s="8"/>
      <c r="D3" s="8"/>
      <c r="E3" s="8"/>
    </row>
    <row r="4" spans="1:19" ht="45" customHeight="1" x14ac:dyDescent="0.15">
      <c r="A4" s="4" t="s">
        <v>12</v>
      </c>
      <c r="B4" s="23" t="s">
        <v>26</v>
      </c>
      <c r="C4" s="23" t="s">
        <v>16</v>
      </c>
      <c r="D4" s="24" t="s">
        <v>27</v>
      </c>
      <c r="E4" s="28" t="s">
        <v>0</v>
      </c>
      <c r="F4" s="28" t="s">
        <v>1</v>
      </c>
      <c r="G4" s="28" t="s">
        <v>2</v>
      </c>
      <c r="H4" s="28" t="s">
        <v>3</v>
      </c>
      <c r="I4" s="28" t="s">
        <v>5</v>
      </c>
      <c r="J4" s="28" t="s">
        <v>37</v>
      </c>
      <c r="K4" s="28" t="s">
        <v>39</v>
      </c>
      <c r="L4" s="28" t="s">
        <v>8</v>
      </c>
      <c r="M4" s="28" t="s">
        <v>4</v>
      </c>
      <c r="N4" s="28" t="s">
        <v>7</v>
      </c>
      <c r="O4" s="13" t="s">
        <v>24</v>
      </c>
      <c r="P4" s="4" t="s">
        <v>13</v>
      </c>
      <c r="S4" s="6" t="s">
        <v>14</v>
      </c>
    </row>
    <row r="5" spans="1:19" ht="41.1" customHeight="1" x14ac:dyDescent="0.15">
      <c r="A5" s="9">
        <v>1</v>
      </c>
      <c r="B5" s="18" t="str">
        <f>VLOOKUP(A5,$A$18:$D$27,2,FALSE)</f>
        <v>蠣崎　らるあ</v>
      </c>
      <c r="C5" s="18" t="str">
        <f>VLOOKUP(A5,$A$18:$D$27,3,FALSE)</f>
        <v>カキザキ　ラルア</v>
      </c>
      <c r="D5" s="19" t="str">
        <f>VLOOKUP(A5,$A$18:$D$27,4,FALSE)</f>
        <v>青森県</v>
      </c>
      <c r="E5" s="69">
        <v>6.3</v>
      </c>
      <c r="F5" s="69">
        <v>6.7</v>
      </c>
      <c r="G5" s="69">
        <v>6.6</v>
      </c>
      <c r="H5" s="69">
        <v>6.5</v>
      </c>
      <c r="I5" s="69">
        <f t="shared" ref="I5:I12" si="0">SUM(E5:H5)-MIN(E5:H5)-MAX(E5:H5)</f>
        <v>13.100000000000001</v>
      </c>
      <c r="J5" s="69">
        <v>8.6999999999999993</v>
      </c>
      <c r="K5" s="69">
        <v>8.6999999999999993</v>
      </c>
      <c r="L5" s="55">
        <f>(J5+K5)/2</f>
        <v>8.6999999999999993</v>
      </c>
      <c r="M5" s="69">
        <v>4.2</v>
      </c>
      <c r="N5" s="72">
        <v>12.57</v>
      </c>
      <c r="O5" s="50">
        <f>ROUND((I5+L5+M5+N5),3)</f>
        <v>38.57</v>
      </c>
      <c r="P5" s="4">
        <f>RANK(R5,$R$5:$R$14,0)</f>
        <v>10</v>
      </c>
      <c r="R5" s="49">
        <f t="shared" ref="R5:R12" si="1">ROUND(O5,3)-(S5/10000)</f>
        <v>38.57</v>
      </c>
    </row>
    <row r="6" spans="1:19" ht="41.1" customHeight="1" x14ac:dyDescent="0.15">
      <c r="A6" s="9">
        <v>2</v>
      </c>
      <c r="B6" s="18" t="str">
        <f t="shared" ref="B6:B14" si="2">VLOOKUP(A6,$A$18:$D$27,2,FALSE)</f>
        <v>大竹　葵來</v>
      </c>
      <c r="C6" s="18" t="str">
        <f t="shared" ref="C6:C14" si="3">VLOOKUP(A6,$A$18:$D$27,3,FALSE)</f>
        <v>オオタケ　アコ</v>
      </c>
      <c r="D6" s="19" t="str">
        <f t="shared" ref="D6:D14" si="4">VLOOKUP(A6,$A$18:$D$27,4,FALSE)</f>
        <v>福島県</v>
      </c>
      <c r="E6" s="69">
        <v>7.7</v>
      </c>
      <c r="F6" s="69">
        <v>7.5</v>
      </c>
      <c r="G6" s="69">
        <v>7.9</v>
      </c>
      <c r="H6" s="69">
        <v>7.5</v>
      </c>
      <c r="I6" s="69">
        <f t="shared" si="0"/>
        <v>15.200000000000001</v>
      </c>
      <c r="J6" s="69">
        <v>9.6</v>
      </c>
      <c r="K6" s="69">
        <v>9.5</v>
      </c>
      <c r="L6" s="55">
        <f t="shared" ref="L6:L12" si="5">(J6+K6)/2</f>
        <v>9.5500000000000007</v>
      </c>
      <c r="M6" s="69">
        <v>4.3</v>
      </c>
      <c r="N6" s="72">
        <v>13.37</v>
      </c>
      <c r="O6" s="50">
        <f t="shared" ref="O6:O14" si="6">ROUND((I6+L6+M6+N6),3)</f>
        <v>42.42</v>
      </c>
      <c r="P6" s="4">
        <f t="shared" ref="P6:P14" si="7">RANK(R6,$R$5:$R$14,0)</f>
        <v>4</v>
      </c>
      <c r="R6" s="49">
        <f t="shared" si="1"/>
        <v>42.42</v>
      </c>
    </row>
    <row r="7" spans="1:19" ht="41.1" customHeight="1" x14ac:dyDescent="0.15">
      <c r="A7" s="9">
        <v>3</v>
      </c>
      <c r="B7" s="18" t="str">
        <f t="shared" si="2"/>
        <v>佐藤　　恵</v>
      </c>
      <c r="C7" s="18" t="str">
        <f t="shared" si="3"/>
        <v>サトウ　ケイ</v>
      </c>
      <c r="D7" s="19" t="str">
        <f t="shared" si="4"/>
        <v>青森県</v>
      </c>
      <c r="E7" s="69">
        <v>6.3</v>
      </c>
      <c r="F7" s="69">
        <v>6.2</v>
      </c>
      <c r="G7" s="69">
        <v>6.6</v>
      </c>
      <c r="H7" s="69">
        <v>6.1</v>
      </c>
      <c r="I7" s="69">
        <f t="shared" si="0"/>
        <v>12.500000000000002</v>
      </c>
      <c r="J7" s="69">
        <v>9.1999999999999993</v>
      </c>
      <c r="K7" s="69">
        <v>8.8000000000000007</v>
      </c>
      <c r="L7" s="55">
        <f t="shared" si="5"/>
        <v>9</v>
      </c>
      <c r="M7" s="69">
        <v>6.4</v>
      </c>
      <c r="N7" s="72">
        <v>13.94</v>
      </c>
      <c r="O7" s="50">
        <f t="shared" si="6"/>
        <v>41.84</v>
      </c>
      <c r="P7" s="4">
        <f t="shared" si="7"/>
        <v>6</v>
      </c>
      <c r="R7" s="49">
        <f t="shared" si="1"/>
        <v>41.84</v>
      </c>
    </row>
    <row r="8" spans="1:19" ht="41.1" customHeight="1" x14ac:dyDescent="0.15">
      <c r="A8" s="9">
        <v>4</v>
      </c>
      <c r="B8" s="18" t="str">
        <f t="shared" si="2"/>
        <v>及川　茉子</v>
      </c>
      <c r="C8" s="18" t="str">
        <f t="shared" si="3"/>
        <v>オイカワ　マコ</v>
      </c>
      <c r="D8" s="19" t="str">
        <f t="shared" si="4"/>
        <v>宮城県</v>
      </c>
      <c r="E8" s="69">
        <v>7.5</v>
      </c>
      <c r="F8" s="69">
        <v>7.8</v>
      </c>
      <c r="G8" s="69">
        <v>8</v>
      </c>
      <c r="H8" s="69">
        <v>7.3</v>
      </c>
      <c r="I8" s="69">
        <f t="shared" si="0"/>
        <v>15.3</v>
      </c>
      <c r="J8" s="69">
        <v>9.4</v>
      </c>
      <c r="K8" s="69">
        <v>9.1999999999999993</v>
      </c>
      <c r="L8" s="55">
        <f t="shared" si="5"/>
        <v>9.3000000000000007</v>
      </c>
      <c r="M8" s="69">
        <v>5</v>
      </c>
      <c r="N8" s="72">
        <v>12.9</v>
      </c>
      <c r="O8" s="50">
        <f t="shared" si="6"/>
        <v>42.5</v>
      </c>
      <c r="P8" s="4">
        <f t="shared" si="7"/>
        <v>3</v>
      </c>
      <c r="R8" s="49">
        <f t="shared" si="1"/>
        <v>42.5</v>
      </c>
    </row>
    <row r="9" spans="1:19" ht="41.1" customHeight="1" x14ac:dyDescent="0.15">
      <c r="A9" s="9">
        <v>5</v>
      </c>
      <c r="B9" s="18" t="str">
        <f t="shared" si="2"/>
        <v>高泉　詩茉</v>
      </c>
      <c r="C9" s="18" t="str">
        <f t="shared" si="3"/>
        <v>タカイズミ　シマ</v>
      </c>
      <c r="D9" s="19" t="str">
        <f t="shared" si="4"/>
        <v>宮城県</v>
      </c>
      <c r="E9" s="69">
        <v>7.7</v>
      </c>
      <c r="F9" s="69">
        <v>7.7</v>
      </c>
      <c r="G9" s="69">
        <v>8</v>
      </c>
      <c r="H9" s="69">
        <v>7.6</v>
      </c>
      <c r="I9" s="69">
        <f t="shared" si="0"/>
        <v>15.399999999999999</v>
      </c>
      <c r="J9" s="69">
        <v>9.5</v>
      </c>
      <c r="K9" s="69">
        <v>9.4</v>
      </c>
      <c r="L9" s="55">
        <f t="shared" si="5"/>
        <v>9.4499999999999993</v>
      </c>
      <c r="M9" s="69">
        <v>6.9</v>
      </c>
      <c r="N9" s="72">
        <v>13.81</v>
      </c>
      <c r="O9" s="50">
        <f t="shared" si="6"/>
        <v>45.56</v>
      </c>
      <c r="P9" s="4">
        <f t="shared" si="7"/>
        <v>1</v>
      </c>
      <c r="R9" s="49">
        <f t="shared" si="1"/>
        <v>45.56</v>
      </c>
    </row>
    <row r="10" spans="1:19" ht="41.1" customHeight="1" x14ac:dyDescent="0.15">
      <c r="A10" s="9">
        <v>6</v>
      </c>
      <c r="B10" s="18" t="str">
        <f t="shared" si="2"/>
        <v>高村　美羽</v>
      </c>
      <c r="C10" s="18" t="str">
        <f t="shared" si="3"/>
        <v>タカムラ　ミワ</v>
      </c>
      <c r="D10" s="19" t="str">
        <f t="shared" si="4"/>
        <v>宮城県</v>
      </c>
      <c r="E10" s="69">
        <v>7.9</v>
      </c>
      <c r="F10" s="69">
        <v>8.3000000000000007</v>
      </c>
      <c r="G10" s="69">
        <v>8.1999999999999993</v>
      </c>
      <c r="H10" s="69">
        <v>7.6</v>
      </c>
      <c r="I10" s="69">
        <f t="shared" ref="I10:I11" si="8">SUM(E10:H10)-MIN(E10:H10)-MAX(E10:H10)</f>
        <v>16.099999999999998</v>
      </c>
      <c r="J10" s="69">
        <v>9</v>
      </c>
      <c r="K10" s="69">
        <v>8.8000000000000007</v>
      </c>
      <c r="L10" s="55">
        <f t="shared" si="5"/>
        <v>8.9</v>
      </c>
      <c r="M10" s="69">
        <v>4.2</v>
      </c>
      <c r="N10" s="79">
        <v>13.16</v>
      </c>
      <c r="O10" s="50">
        <f t="shared" si="6"/>
        <v>42.36</v>
      </c>
      <c r="P10" s="4">
        <f t="shared" si="7"/>
        <v>5</v>
      </c>
      <c r="R10" s="49">
        <f t="shared" ref="R10:R11" si="9">ROUND(O10,3)-(S10/10000)</f>
        <v>42.36</v>
      </c>
    </row>
    <row r="11" spans="1:19" ht="41.1" customHeight="1" x14ac:dyDescent="0.15">
      <c r="A11" s="9">
        <v>7</v>
      </c>
      <c r="B11" s="18" t="str">
        <f>VLOOKUP(A11,$A$18:$D$27,2,FALSE)</f>
        <v>中野　　優</v>
      </c>
      <c r="C11" s="18" t="str">
        <f t="shared" si="3"/>
        <v>ナカノ　ユウ</v>
      </c>
      <c r="D11" s="19" t="str">
        <f t="shared" si="4"/>
        <v>岩手県</v>
      </c>
      <c r="E11" s="69">
        <v>7.7</v>
      </c>
      <c r="F11" s="69">
        <v>7.3</v>
      </c>
      <c r="G11" s="69">
        <v>8</v>
      </c>
      <c r="H11" s="69">
        <v>7.3</v>
      </c>
      <c r="I11" s="69">
        <f t="shared" si="8"/>
        <v>15</v>
      </c>
      <c r="J11" s="69">
        <v>9</v>
      </c>
      <c r="K11" s="69">
        <v>8.6</v>
      </c>
      <c r="L11" s="55">
        <f t="shared" si="5"/>
        <v>8.8000000000000007</v>
      </c>
      <c r="M11" s="69">
        <v>4.9000000000000004</v>
      </c>
      <c r="N11" s="79">
        <v>12.64</v>
      </c>
      <c r="O11" s="50">
        <f t="shared" si="6"/>
        <v>41.34</v>
      </c>
      <c r="P11" s="4">
        <f t="shared" si="7"/>
        <v>7</v>
      </c>
      <c r="R11" s="49">
        <f t="shared" si="9"/>
        <v>41.34</v>
      </c>
    </row>
    <row r="12" spans="1:19" ht="41.1" customHeight="1" x14ac:dyDescent="0.15">
      <c r="A12" s="9">
        <v>8</v>
      </c>
      <c r="B12" s="18" t="str">
        <f t="shared" si="2"/>
        <v>米澤　祐利子</v>
      </c>
      <c r="C12" s="18" t="str">
        <f t="shared" si="3"/>
        <v>ヨネザワ　ユリコ</v>
      </c>
      <c r="D12" s="19" t="str">
        <f t="shared" si="4"/>
        <v>秋田県</v>
      </c>
      <c r="E12" s="69">
        <v>6.7</v>
      </c>
      <c r="F12" s="69">
        <v>7</v>
      </c>
      <c r="G12" s="69">
        <v>7.1</v>
      </c>
      <c r="H12" s="69">
        <v>7.2</v>
      </c>
      <c r="I12" s="69">
        <f t="shared" si="0"/>
        <v>14.099999999999998</v>
      </c>
      <c r="J12" s="69">
        <v>9.1</v>
      </c>
      <c r="K12" s="69">
        <v>9.1</v>
      </c>
      <c r="L12" s="55">
        <f t="shared" si="5"/>
        <v>9.1</v>
      </c>
      <c r="M12" s="69">
        <v>5.0999999999999996</v>
      </c>
      <c r="N12" s="79">
        <v>11.42</v>
      </c>
      <c r="O12" s="50">
        <f t="shared" si="6"/>
        <v>39.72</v>
      </c>
      <c r="P12" s="4">
        <f t="shared" si="7"/>
        <v>8</v>
      </c>
      <c r="R12" s="49">
        <f t="shared" si="1"/>
        <v>39.72</v>
      </c>
    </row>
    <row r="13" spans="1:19" ht="41.1" customHeight="1" x14ac:dyDescent="0.15">
      <c r="A13" s="9">
        <v>9</v>
      </c>
      <c r="B13" s="18" t="str">
        <f t="shared" si="2"/>
        <v>熊谷　愛理</v>
      </c>
      <c r="C13" s="18" t="str">
        <f t="shared" si="3"/>
        <v>クマガイ　アイリ</v>
      </c>
      <c r="D13" s="19" t="str">
        <f t="shared" si="4"/>
        <v>岩手県</v>
      </c>
      <c r="E13" s="69">
        <v>6.6</v>
      </c>
      <c r="F13" s="69">
        <v>7</v>
      </c>
      <c r="G13" s="69">
        <v>7.2</v>
      </c>
      <c r="H13" s="69">
        <v>7</v>
      </c>
      <c r="I13" s="69">
        <f t="shared" ref="I13:I14" si="10">SUM(E13:H13)-MIN(E13:H13)-MAX(E13:H13)</f>
        <v>14.000000000000004</v>
      </c>
      <c r="J13" s="69">
        <v>9</v>
      </c>
      <c r="K13" s="69">
        <v>9.4</v>
      </c>
      <c r="L13" s="55">
        <f t="shared" ref="L13:L14" si="11">(J13+K13)/2</f>
        <v>9.1999999999999993</v>
      </c>
      <c r="M13" s="69">
        <v>4.5999999999999996</v>
      </c>
      <c r="N13" s="79">
        <v>11.91</v>
      </c>
      <c r="O13" s="50">
        <f t="shared" si="6"/>
        <v>39.71</v>
      </c>
      <c r="P13" s="4">
        <f t="shared" si="7"/>
        <v>9</v>
      </c>
      <c r="R13" s="49">
        <f t="shared" ref="R13:R14" si="12">ROUND(O13,3)-(S13/10000)</f>
        <v>39.71</v>
      </c>
    </row>
    <row r="14" spans="1:19" ht="41.1" customHeight="1" x14ac:dyDescent="0.15">
      <c r="A14" s="9">
        <v>10</v>
      </c>
      <c r="B14" s="18" t="str">
        <f t="shared" si="2"/>
        <v>川嶋　すず</v>
      </c>
      <c r="C14" s="18" t="str">
        <f t="shared" si="3"/>
        <v>カワシマ　スズ</v>
      </c>
      <c r="D14" s="19" t="str">
        <f t="shared" si="4"/>
        <v>宮城県</v>
      </c>
      <c r="E14" s="69">
        <v>7.7</v>
      </c>
      <c r="F14" s="69">
        <v>7.8</v>
      </c>
      <c r="G14" s="69">
        <v>7.9</v>
      </c>
      <c r="H14" s="69">
        <v>7.4</v>
      </c>
      <c r="I14" s="69">
        <f t="shared" si="10"/>
        <v>15.499999999999998</v>
      </c>
      <c r="J14" s="69">
        <v>9.1999999999999993</v>
      </c>
      <c r="K14" s="69">
        <v>8.9</v>
      </c>
      <c r="L14" s="55">
        <f t="shared" si="11"/>
        <v>9.0500000000000007</v>
      </c>
      <c r="M14" s="69">
        <v>6.7</v>
      </c>
      <c r="N14" s="79">
        <v>13.48</v>
      </c>
      <c r="O14" s="50">
        <f t="shared" si="6"/>
        <v>44.73</v>
      </c>
      <c r="P14" s="4">
        <f t="shared" si="7"/>
        <v>2</v>
      </c>
      <c r="R14" s="49">
        <f t="shared" si="12"/>
        <v>44.73</v>
      </c>
    </row>
    <row r="17" spans="1:5" ht="27" x14ac:dyDescent="0.15">
      <c r="A17" s="4" t="s">
        <v>12</v>
      </c>
      <c r="B17" s="4" t="s">
        <v>26</v>
      </c>
      <c r="C17" s="4" t="s">
        <v>16</v>
      </c>
      <c r="D17" s="4" t="s">
        <v>27</v>
      </c>
      <c r="E17" s="26" t="s">
        <v>32</v>
      </c>
    </row>
    <row r="18" spans="1:5" x14ac:dyDescent="0.15">
      <c r="A18" s="4">
        <v>5</v>
      </c>
      <c r="B18" s="5" t="str">
        <f>VLOOKUP(E18,順位調査!$M$6:$Q$45,2,FALSE)</f>
        <v>高泉　詩茉</v>
      </c>
      <c r="C18" s="5" t="str">
        <f>VLOOKUP(E18,順位調査!$M$6:$Q$45,3,FALSE)</f>
        <v>タカイズミ　シマ</v>
      </c>
      <c r="D18" s="5" t="str">
        <f>VLOOKUP(E18,順位調査!$M$6:$Q$45,4,FALSE)</f>
        <v>宮城県</v>
      </c>
      <c r="E18" s="4">
        <v>1</v>
      </c>
    </row>
    <row r="19" spans="1:5" x14ac:dyDescent="0.15">
      <c r="A19" s="4">
        <v>10</v>
      </c>
      <c r="B19" s="5" t="str">
        <f>VLOOKUP(E19,順位調査!$M$6:$Q$45,2,FALSE)</f>
        <v>川嶋　すず</v>
      </c>
      <c r="C19" s="5" t="str">
        <f>VLOOKUP(E19,順位調査!$M$6:$Q$45,3,FALSE)</f>
        <v>カワシマ　スズ</v>
      </c>
      <c r="D19" s="5" t="str">
        <f>VLOOKUP(E19,順位調査!$M$6:$Q$45,4,FALSE)</f>
        <v>宮城県</v>
      </c>
      <c r="E19" s="4">
        <v>2</v>
      </c>
    </row>
    <row r="20" spans="1:5" x14ac:dyDescent="0.15">
      <c r="A20" s="4">
        <v>7</v>
      </c>
      <c r="B20" s="5" t="str">
        <f>VLOOKUP(E20,順位調査!$M$6:$Q$45,2,FALSE)</f>
        <v>中野　　優</v>
      </c>
      <c r="C20" s="5" t="str">
        <f>VLOOKUP(E20,順位調査!$M$6:$Q$45,3,FALSE)</f>
        <v>ナカノ　ユウ</v>
      </c>
      <c r="D20" s="5" t="str">
        <f>VLOOKUP(E20,順位調査!$M$6:$Q$45,4,FALSE)</f>
        <v>岩手県</v>
      </c>
      <c r="E20" s="4">
        <v>3</v>
      </c>
    </row>
    <row r="21" spans="1:5" x14ac:dyDescent="0.15">
      <c r="A21" s="4">
        <v>6</v>
      </c>
      <c r="B21" s="5" t="str">
        <f>VLOOKUP(E21,順位調査!$M$6:$Q$45,2,FALSE)</f>
        <v>高村　美羽</v>
      </c>
      <c r="C21" s="5" t="str">
        <f>VLOOKUP(E21,順位調査!$M$6:$Q$45,3,FALSE)</f>
        <v>タカムラ　ミワ</v>
      </c>
      <c r="D21" s="5" t="str">
        <f>VLOOKUP(E21,順位調査!$M$6:$Q$45,4,FALSE)</f>
        <v>宮城県</v>
      </c>
      <c r="E21" s="4">
        <v>4</v>
      </c>
    </row>
    <row r="22" spans="1:5" x14ac:dyDescent="0.15">
      <c r="A22" s="4">
        <v>4</v>
      </c>
      <c r="B22" s="5" t="str">
        <f>VLOOKUP(E22,順位調査!$M$6:$Q$45,2,FALSE)</f>
        <v>及川　茉子</v>
      </c>
      <c r="C22" s="5" t="str">
        <f>VLOOKUP(E22,順位調査!$M$6:$Q$45,3,FALSE)</f>
        <v>オイカワ　マコ</v>
      </c>
      <c r="D22" s="5" t="str">
        <f>VLOOKUP(E22,順位調査!$M$6:$Q$45,4,FALSE)</f>
        <v>宮城県</v>
      </c>
      <c r="E22" s="4">
        <v>5</v>
      </c>
    </row>
    <row r="23" spans="1:5" x14ac:dyDescent="0.15">
      <c r="A23" s="4">
        <v>2</v>
      </c>
      <c r="B23" s="5" t="str">
        <f>VLOOKUP(E23,順位調査!$M$6:$Q$45,2,FALSE)</f>
        <v>大竹　葵來</v>
      </c>
      <c r="C23" s="5" t="str">
        <f>VLOOKUP(E23,順位調査!$M$6:$Q$45,3,FALSE)</f>
        <v>オオタケ　アコ</v>
      </c>
      <c r="D23" s="5" t="str">
        <f>VLOOKUP(E23,順位調査!$M$6:$Q$45,4,FALSE)</f>
        <v>福島県</v>
      </c>
      <c r="E23" s="4">
        <v>6</v>
      </c>
    </row>
    <row r="24" spans="1:5" x14ac:dyDescent="0.15">
      <c r="A24" s="4">
        <v>3</v>
      </c>
      <c r="B24" s="5" t="str">
        <f>VLOOKUP(E24,順位調査!$M$6:$Q$45,2,FALSE)</f>
        <v>佐藤　　恵</v>
      </c>
      <c r="C24" s="5" t="str">
        <f>VLOOKUP(E24,順位調査!$M$6:$Q$45,3,FALSE)</f>
        <v>サトウ　ケイ</v>
      </c>
      <c r="D24" s="5" t="str">
        <f>VLOOKUP(E24,順位調査!$M$6:$Q$45,4,FALSE)</f>
        <v>青森県</v>
      </c>
      <c r="E24" s="4">
        <v>7</v>
      </c>
    </row>
    <row r="25" spans="1:5" x14ac:dyDescent="0.15">
      <c r="A25" s="4">
        <v>1</v>
      </c>
      <c r="B25" s="5" t="str">
        <f>VLOOKUP(E25,順位調査!$M$6:$Q$45,2,FALSE)</f>
        <v>蠣崎　らるあ</v>
      </c>
      <c r="C25" s="5" t="str">
        <f>VLOOKUP(E25,順位調査!$M$6:$Q$45,3,FALSE)</f>
        <v>カキザキ　ラルア</v>
      </c>
      <c r="D25" s="5" t="str">
        <f>VLOOKUP(E25,順位調査!$M$6:$Q$45,4,FALSE)</f>
        <v>青森県</v>
      </c>
      <c r="E25" s="4">
        <v>8</v>
      </c>
    </row>
    <row r="26" spans="1:5" x14ac:dyDescent="0.15">
      <c r="A26" s="4">
        <v>8</v>
      </c>
      <c r="B26" s="5" t="str">
        <f>VLOOKUP(E26,順位調査!$M$6:$Q$45,2,FALSE)</f>
        <v>米澤　祐利子</v>
      </c>
      <c r="C26" s="5" t="str">
        <f>VLOOKUP(E26,順位調査!$M$6:$Q$45,3,FALSE)</f>
        <v>ヨネザワ　ユリコ</v>
      </c>
      <c r="D26" s="5" t="str">
        <f>VLOOKUP(E26,順位調査!$M$6:$Q$45,4,FALSE)</f>
        <v>秋田県</v>
      </c>
      <c r="E26" s="4">
        <v>9</v>
      </c>
    </row>
    <row r="27" spans="1:5" x14ac:dyDescent="0.15">
      <c r="A27" s="4">
        <v>9</v>
      </c>
      <c r="B27" s="5" t="str">
        <f>VLOOKUP(E27,順位調査!$M$6:$Q$45,2,FALSE)</f>
        <v>熊谷　愛理</v>
      </c>
      <c r="C27" s="5" t="str">
        <f>VLOOKUP(E27,順位調査!$M$6:$Q$45,3,FALSE)</f>
        <v>クマガイ　アイリ</v>
      </c>
      <c r="D27" s="5" t="str">
        <f>VLOOKUP(E27,順位調査!$M$6:$Q$45,4,FALSE)</f>
        <v>岩手県</v>
      </c>
      <c r="E27" s="4">
        <v>10</v>
      </c>
    </row>
  </sheetData>
  <sortState xmlns:xlrd2="http://schemas.microsoft.com/office/spreadsheetml/2017/richdata2" ref="G18:H27">
    <sortCondition ref="H18:H27"/>
  </sortState>
  <phoneticPr fontId="1"/>
  <conditionalFormatting sqref="P5:P14">
    <cfRule type="duplicateValues" dxfId="1" priority="1" stopIfTrue="1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6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996EE-CF21-41E2-981D-FA2218EA792A}">
  <dimension ref="A1:S27"/>
  <sheetViews>
    <sheetView zoomScaleNormal="100" workbookViewId="0">
      <pane xSplit="4" ySplit="4" topLeftCell="E7" activePane="bottomRight" state="frozen"/>
      <selection activeCell="M5" sqref="M5:N5"/>
      <selection pane="topRight" activeCell="M5" sqref="M5:N5"/>
      <selection pane="bottomLeft" activeCell="M5" sqref="M5:N5"/>
      <selection pane="bottomRight" activeCell="P2" sqref="P2"/>
    </sheetView>
  </sheetViews>
  <sheetFormatPr defaultRowHeight="13.5" x14ac:dyDescent="0.15"/>
  <cols>
    <col min="1" max="1" width="5.28515625" style="6" customWidth="1"/>
    <col min="2" max="3" width="23.5703125" style="3" customWidth="1"/>
    <col min="4" max="4" width="27" style="3" customWidth="1"/>
    <col min="5" max="14" width="7" style="3" customWidth="1"/>
    <col min="15" max="15" width="10.28515625" style="3" bestFit="1" customWidth="1"/>
    <col min="16" max="16" width="7" style="3" customWidth="1"/>
    <col min="17" max="258" width="9.140625" style="3"/>
    <col min="259" max="259" width="5.28515625" style="3" customWidth="1"/>
    <col min="260" max="261" width="23.5703125" style="3" customWidth="1"/>
    <col min="262" max="262" width="27" style="3" customWidth="1"/>
    <col min="263" max="272" width="7" style="3" customWidth="1"/>
    <col min="273" max="514" width="9.140625" style="3"/>
    <col min="515" max="515" width="5.28515625" style="3" customWidth="1"/>
    <col min="516" max="517" width="23.5703125" style="3" customWidth="1"/>
    <col min="518" max="518" width="27" style="3" customWidth="1"/>
    <col min="519" max="528" width="7" style="3" customWidth="1"/>
    <col min="529" max="770" width="9.140625" style="3"/>
    <col min="771" max="771" width="5.28515625" style="3" customWidth="1"/>
    <col min="772" max="773" width="23.5703125" style="3" customWidth="1"/>
    <col min="774" max="774" width="27" style="3" customWidth="1"/>
    <col min="775" max="784" width="7" style="3" customWidth="1"/>
    <col min="785" max="1026" width="9.140625" style="3"/>
    <col min="1027" max="1027" width="5.28515625" style="3" customWidth="1"/>
    <col min="1028" max="1029" width="23.5703125" style="3" customWidth="1"/>
    <col min="1030" max="1030" width="27" style="3" customWidth="1"/>
    <col min="1031" max="1040" width="7" style="3" customWidth="1"/>
    <col min="1041" max="1282" width="9.140625" style="3"/>
    <col min="1283" max="1283" width="5.28515625" style="3" customWidth="1"/>
    <col min="1284" max="1285" width="23.5703125" style="3" customWidth="1"/>
    <col min="1286" max="1286" width="27" style="3" customWidth="1"/>
    <col min="1287" max="1296" width="7" style="3" customWidth="1"/>
    <col min="1297" max="1538" width="9.140625" style="3"/>
    <col min="1539" max="1539" width="5.28515625" style="3" customWidth="1"/>
    <col min="1540" max="1541" width="23.5703125" style="3" customWidth="1"/>
    <col min="1542" max="1542" width="27" style="3" customWidth="1"/>
    <col min="1543" max="1552" width="7" style="3" customWidth="1"/>
    <col min="1553" max="1794" width="9.140625" style="3"/>
    <col min="1795" max="1795" width="5.28515625" style="3" customWidth="1"/>
    <col min="1796" max="1797" width="23.5703125" style="3" customWidth="1"/>
    <col min="1798" max="1798" width="27" style="3" customWidth="1"/>
    <col min="1799" max="1808" width="7" style="3" customWidth="1"/>
    <col min="1809" max="2050" width="9.140625" style="3"/>
    <col min="2051" max="2051" width="5.28515625" style="3" customWidth="1"/>
    <col min="2052" max="2053" width="23.5703125" style="3" customWidth="1"/>
    <col min="2054" max="2054" width="27" style="3" customWidth="1"/>
    <col min="2055" max="2064" width="7" style="3" customWidth="1"/>
    <col min="2065" max="2306" width="9.140625" style="3"/>
    <col min="2307" max="2307" width="5.28515625" style="3" customWidth="1"/>
    <col min="2308" max="2309" width="23.5703125" style="3" customWidth="1"/>
    <col min="2310" max="2310" width="27" style="3" customWidth="1"/>
    <col min="2311" max="2320" width="7" style="3" customWidth="1"/>
    <col min="2321" max="2562" width="9.140625" style="3"/>
    <col min="2563" max="2563" width="5.28515625" style="3" customWidth="1"/>
    <col min="2564" max="2565" width="23.5703125" style="3" customWidth="1"/>
    <col min="2566" max="2566" width="27" style="3" customWidth="1"/>
    <col min="2567" max="2576" width="7" style="3" customWidth="1"/>
    <col min="2577" max="2818" width="9.140625" style="3"/>
    <col min="2819" max="2819" width="5.28515625" style="3" customWidth="1"/>
    <col min="2820" max="2821" width="23.5703125" style="3" customWidth="1"/>
    <col min="2822" max="2822" width="27" style="3" customWidth="1"/>
    <col min="2823" max="2832" width="7" style="3" customWidth="1"/>
    <col min="2833" max="3074" width="9.140625" style="3"/>
    <col min="3075" max="3075" width="5.28515625" style="3" customWidth="1"/>
    <col min="3076" max="3077" width="23.5703125" style="3" customWidth="1"/>
    <col min="3078" max="3078" width="27" style="3" customWidth="1"/>
    <col min="3079" max="3088" width="7" style="3" customWidth="1"/>
    <col min="3089" max="3330" width="9.140625" style="3"/>
    <col min="3331" max="3331" width="5.28515625" style="3" customWidth="1"/>
    <col min="3332" max="3333" width="23.5703125" style="3" customWidth="1"/>
    <col min="3334" max="3334" width="27" style="3" customWidth="1"/>
    <col min="3335" max="3344" width="7" style="3" customWidth="1"/>
    <col min="3345" max="3586" width="9.140625" style="3"/>
    <col min="3587" max="3587" width="5.28515625" style="3" customWidth="1"/>
    <col min="3588" max="3589" width="23.5703125" style="3" customWidth="1"/>
    <col min="3590" max="3590" width="27" style="3" customWidth="1"/>
    <col min="3591" max="3600" width="7" style="3" customWidth="1"/>
    <col min="3601" max="3842" width="9.140625" style="3"/>
    <col min="3843" max="3843" width="5.28515625" style="3" customWidth="1"/>
    <col min="3844" max="3845" width="23.5703125" style="3" customWidth="1"/>
    <col min="3846" max="3846" width="27" style="3" customWidth="1"/>
    <col min="3847" max="3856" width="7" style="3" customWidth="1"/>
    <col min="3857" max="4098" width="9.140625" style="3"/>
    <col min="4099" max="4099" width="5.28515625" style="3" customWidth="1"/>
    <col min="4100" max="4101" width="23.5703125" style="3" customWidth="1"/>
    <col min="4102" max="4102" width="27" style="3" customWidth="1"/>
    <col min="4103" max="4112" width="7" style="3" customWidth="1"/>
    <col min="4113" max="4354" width="9.140625" style="3"/>
    <col min="4355" max="4355" width="5.28515625" style="3" customWidth="1"/>
    <col min="4356" max="4357" width="23.5703125" style="3" customWidth="1"/>
    <col min="4358" max="4358" width="27" style="3" customWidth="1"/>
    <col min="4359" max="4368" width="7" style="3" customWidth="1"/>
    <col min="4369" max="4610" width="9.140625" style="3"/>
    <col min="4611" max="4611" width="5.28515625" style="3" customWidth="1"/>
    <col min="4612" max="4613" width="23.5703125" style="3" customWidth="1"/>
    <col min="4614" max="4614" width="27" style="3" customWidth="1"/>
    <col min="4615" max="4624" width="7" style="3" customWidth="1"/>
    <col min="4625" max="4866" width="9.140625" style="3"/>
    <col min="4867" max="4867" width="5.28515625" style="3" customWidth="1"/>
    <col min="4868" max="4869" width="23.5703125" style="3" customWidth="1"/>
    <col min="4870" max="4870" width="27" style="3" customWidth="1"/>
    <col min="4871" max="4880" width="7" style="3" customWidth="1"/>
    <col min="4881" max="5122" width="9.140625" style="3"/>
    <col min="5123" max="5123" width="5.28515625" style="3" customWidth="1"/>
    <col min="5124" max="5125" width="23.5703125" style="3" customWidth="1"/>
    <col min="5126" max="5126" width="27" style="3" customWidth="1"/>
    <col min="5127" max="5136" width="7" style="3" customWidth="1"/>
    <col min="5137" max="5378" width="9.140625" style="3"/>
    <col min="5379" max="5379" width="5.28515625" style="3" customWidth="1"/>
    <col min="5380" max="5381" width="23.5703125" style="3" customWidth="1"/>
    <col min="5382" max="5382" width="27" style="3" customWidth="1"/>
    <col min="5383" max="5392" width="7" style="3" customWidth="1"/>
    <col min="5393" max="5634" width="9.140625" style="3"/>
    <col min="5635" max="5635" width="5.28515625" style="3" customWidth="1"/>
    <col min="5636" max="5637" width="23.5703125" style="3" customWidth="1"/>
    <col min="5638" max="5638" width="27" style="3" customWidth="1"/>
    <col min="5639" max="5648" width="7" style="3" customWidth="1"/>
    <col min="5649" max="5890" width="9.140625" style="3"/>
    <col min="5891" max="5891" width="5.28515625" style="3" customWidth="1"/>
    <col min="5892" max="5893" width="23.5703125" style="3" customWidth="1"/>
    <col min="5894" max="5894" width="27" style="3" customWidth="1"/>
    <col min="5895" max="5904" width="7" style="3" customWidth="1"/>
    <col min="5905" max="6146" width="9.140625" style="3"/>
    <col min="6147" max="6147" width="5.28515625" style="3" customWidth="1"/>
    <col min="6148" max="6149" width="23.5703125" style="3" customWidth="1"/>
    <col min="6150" max="6150" width="27" style="3" customWidth="1"/>
    <col min="6151" max="6160" width="7" style="3" customWidth="1"/>
    <col min="6161" max="6402" width="9.140625" style="3"/>
    <col min="6403" max="6403" width="5.28515625" style="3" customWidth="1"/>
    <col min="6404" max="6405" width="23.5703125" style="3" customWidth="1"/>
    <col min="6406" max="6406" width="27" style="3" customWidth="1"/>
    <col min="6407" max="6416" width="7" style="3" customWidth="1"/>
    <col min="6417" max="6658" width="9.140625" style="3"/>
    <col min="6659" max="6659" width="5.28515625" style="3" customWidth="1"/>
    <col min="6660" max="6661" width="23.5703125" style="3" customWidth="1"/>
    <col min="6662" max="6662" width="27" style="3" customWidth="1"/>
    <col min="6663" max="6672" width="7" style="3" customWidth="1"/>
    <col min="6673" max="6914" width="9.140625" style="3"/>
    <col min="6915" max="6915" width="5.28515625" style="3" customWidth="1"/>
    <col min="6916" max="6917" width="23.5703125" style="3" customWidth="1"/>
    <col min="6918" max="6918" width="27" style="3" customWidth="1"/>
    <col min="6919" max="6928" width="7" style="3" customWidth="1"/>
    <col min="6929" max="7170" width="9.140625" style="3"/>
    <col min="7171" max="7171" width="5.28515625" style="3" customWidth="1"/>
    <col min="7172" max="7173" width="23.5703125" style="3" customWidth="1"/>
    <col min="7174" max="7174" width="27" style="3" customWidth="1"/>
    <col min="7175" max="7184" width="7" style="3" customWidth="1"/>
    <col min="7185" max="7426" width="9.140625" style="3"/>
    <col min="7427" max="7427" width="5.28515625" style="3" customWidth="1"/>
    <col min="7428" max="7429" width="23.5703125" style="3" customWidth="1"/>
    <col min="7430" max="7430" width="27" style="3" customWidth="1"/>
    <col min="7431" max="7440" width="7" style="3" customWidth="1"/>
    <col min="7441" max="7682" width="9.140625" style="3"/>
    <col min="7683" max="7683" width="5.28515625" style="3" customWidth="1"/>
    <col min="7684" max="7685" width="23.5703125" style="3" customWidth="1"/>
    <col min="7686" max="7686" width="27" style="3" customWidth="1"/>
    <col min="7687" max="7696" width="7" style="3" customWidth="1"/>
    <col min="7697" max="7938" width="9.140625" style="3"/>
    <col min="7939" max="7939" width="5.28515625" style="3" customWidth="1"/>
    <col min="7940" max="7941" width="23.5703125" style="3" customWidth="1"/>
    <col min="7942" max="7942" width="27" style="3" customWidth="1"/>
    <col min="7943" max="7952" width="7" style="3" customWidth="1"/>
    <col min="7953" max="8194" width="9.140625" style="3"/>
    <col min="8195" max="8195" width="5.28515625" style="3" customWidth="1"/>
    <col min="8196" max="8197" width="23.5703125" style="3" customWidth="1"/>
    <col min="8198" max="8198" width="27" style="3" customWidth="1"/>
    <col min="8199" max="8208" width="7" style="3" customWidth="1"/>
    <col min="8209" max="8450" width="9.140625" style="3"/>
    <col min="8451" max="8451" width="5.28515625" style="3" customWidth="1"/>
    <col min="8452" max="8453" width="23.5703125" style="3" customWidth="1"/>
    <col min="8454" max="8454" width="27" style="3" customWidth="1"/>
    <col min="8455" max="8464" width="7" style="3" customWidth="1"/>
    <col min="8465" max="8706" width="9.140625" style="3"/>
    <col min="8707" max="8707" width="5.28515625" style="3" customWidth="1"/>
    <col min="8708" max="8709" width="23.5703125" style="3" customWidth="1"/>
    <col min="8710" max="8710" width="27" style="3" customWidth="1"/>
    <col min="8711" max="8720" width="7" style="3" customWidth="1"/>
    <col min="8721" max="8962" width="9.140625" style="3"/>
    <col min="8963" max="8963" width="5.28515625" style="3" customWidth="1"/>
    <col min="8964" max="8965" width="23.5703125" style="3" customWidth="1"/>
    <col min="8966" max="8966" width="27" style="3" customWidth="1"/>
    <col min="8967" max="8976" width="7" style="3" customWidth="1"/>
    <col min="8977" max="9218" width="9.140625" style="3"/>
    <col min="9219" max="9219" width="5.28515625" style="3" customWidth="1"/>
    <col min="9220" max="9221" width="23.5703125" style="3" customWidth="1"/>
    <col min="9222" max="9222" width="27" style="3" customWidth="1"/>
    <col min="9223" max="9232" width="7" style="3" customWidth="1"/>
    <col min="9233" max="9474" width="9.140625" style="3"/>
    <col min="9475" max="9475" width="5.28515625" style="3" customWidth="1"/>
    <col min="9476" max="9477" width="23.5703125" style="3" customWidth="1"/>
    <col min="9478" max="9478" width="27" style="3" customWidth="1"/>
    <col min="9479" max="9488" width="7" style="3" customWidth="1"/>
    <col min="9489" max="9730" width="9.140625" style="3"/>
    <col min="9731" max="9731" width="5.28515625" style="3" customWidth="1"/>
    <col min="9732" max="9733" width="23.5703125" style="3" customWidth="1"/>
    <col min="9734" max="9734" width="27" style="3" customWidth="1"/>
    <col min="9735" max="9744" width="7" style="3" customWidth="1"/>
    <col min="9745" max="9986" width="9.140625" style="3"/>
    <col min="9987" max="9987" width="5.28515625" style="3" customWidth="1"/>
    <col min="9988" max="9989" width="23.5703125" style="3" customWidth="1"/>
    <col min="9990" max="9990" width="27" style="3" customWidth="1"/>
    <col min="9991" max="10000" width="7" style="3" customWidth="1"/>
    <col min="10001" max="10242" width="9.140625" style="3"/>
    <col min="10243" max="10243" width="5.28515625" style="3" customWidth="1"/>
    <col min="10244" max="10245" width="23.5703125" style="3" customWidth="1"/>
    <col min="10246" max="10246" width="27" style="3" customWidth="1"/>
    <col min="10247" max="10256" width="7" style="3" customWidth="1"/>
    <col min="10257" max="10498" width="9.140625" style="3"/>
    <col min="10499" max="10499" width="5.28515625" style="3" customWidth="1"/>
    <col min="10500" max="10501" width="23.5703125" style="3" customWidth="1"/>
    <col min="10502" max="10502" width="27" style="3" customWidth="1"/>
    <col min="10503" max="10512" width="7" style="3" customWidth="1"/>
    <col min="10513" max="10754" width="9.140625" style="3"/>
    <col min="10755" max="10755" width="5.28515625" style="3" customWidth="1"/>
    <col min="10756" max="10757" width="23.5703125" style="3" customWidth="1"/>
    <col min="10758" max="10758" width="27" style="3" customWidth="1"/>
    <col min="10759" max="10768" width="7" style="3" customWidth="1"/>
    <col min="10769" max="11010" width="9.140625" style="3"/>
    <col min="11011" max="11011" width="5.28515625" style="3" customWidth="1"/>
    <col min="11012" max="11013" width="23.5703125" style="3" customWidth="1"/>
    <col min="11014" max="11014" width="27" style="3" customWidth="1"/>
    <col min="11015" max="11024" width="7" style="3" customWidth="1"/>
    <col min="11025" max="11266" width="9.140625" style="3"/>
    <col min="11267" max="11267" width="5.28515625" style="3" customWidth="1"/>
    <col min="11268" max="11269" width="23.5703125" style="3" customWidth="1"/>
    <col min="11270" max="11270" width="27" style="3" customWidth="1"/>
    <col min="11271" max="11280" width="7" style="3" customWidth="1"/>
    <col min="11281" max="11522" width="9.140625" style="3"/>
    <col min="11523" max="11523" width="5.28515625" style="3" customWidth="1"/>
    <col min="11524" max="11525" width="23.5703125" style="3" customWidth="1"/>
    <col min="11526" max="11526" width="27" style="3" customWidth="1"/>
    <col min="11527" max="11536" width="7" style="3" customWidth="1"/>
    <col min="11537" max="11778" width="9.140625" style="3"/>
    <col min="11779" max="11779" width="5.28515625" style="3" customWidth="1"/>
    <col min="11780" max="11781" width="23.5703125" style="3" customWidth="1"/>
    <col min="11782" max="11782" width="27" style="3" customWidth="1"/>
    <col min="11783" max="11792" width="7" style="3" customWidth="1"/>
    <col min="11793" max="12034" width="9.140625" style="3"/>
    <col min="12035" max="12035" width="5.28515625" style="3" customWidth="1"/>
    <col min="12036" max="12037" width="23.5703125" style="3" customWidth="1"/>
    <col min="12038" max="12038" width="27" style="3" customWidth="1"/>
    <col min="12039" max="12048" width="7" style="3" customWidth="1"/>
    <col min="12049" max="12290" width="9.140625" style="3"/>
    <col min="12291" max="12291" width="5.28515625" style="3" customWidth="1"/>
    <col min="12292" max="12293" width="23.5703125" style="3" customWidth="1"/>
    <col min="12294" max="12294" width="27" style="3" customWidth="1"/>
    <col min="12295" max="12304" width="7" style="3" customWidth="1"/>
    <col min="12305" max="12546" width="9.140625" style="3"/>
    <col min="12547" max="12547" width="5.28515625" style="3" customWidth="1"/>
    <col min="12548" max="12549" width="23.5703125" style="3" customWidth="1"/>
    <col min="12550" max="12550" width="27" style="3" customWidth="1"/>
    <col min="12551" max="12560" width="7" style="3" customWidth="1"/>
    <col min="12561" max="12802" width="9.140625" style="3"/>
    <col min="12803" max="12803" width="5.28515625" style="3" customWidth="1"/>
    <col min="12804" max="12805" width="23.5703125" style="3" customWidth="1"/>
    <col min="12806" max="12806" width="27" style="3" customWidth="1"/>
    <col min="12807" max="12816" width="7" style="3" customWidth="1"/>
    <col min="12817" max="13058" width="9.140625" style="3"/>
    <col min="13059" max="13059" width="5.28515625" style="3" customWidth="1"/>
    <col min="13060" max="13061" width="23.5703125" style="3" customWidth="1"/>
    <col min="13062" max="13062" width="27" style="3" customWidth="1"/>
    <col min="13063" max="13072" width="7" style="3" customWidth="1"/>
    <col min="13073" max="13314" width="9.140625" style="3"/>
    <col min="13315" max="13315" width="5.28515625" style="3" customWidth="1"/>
    <col min="13316" max="13317" width="23.5703125" style="3" customWidth="1"/>
    <col min="13318" max="13318" width="27" style="3" customWidth="1"/>
    <col min="13319" max="13328" width="7" style="3" customWidth="1"/>
    <col min="13329" max="13570" width="9.140625" style="3"/>
    <col min="13571" max="13571" width="5.28515625" style="3" customWidth="1"/>
    <col min="13572" max="13573" width="23.5703125" style="3" customWidth="1"/>
    <col min="13574" max="13574" width="27" style="3" customWidth="1"/>
    <col min="13575" max="13584" width="7" style="3" customWidth="1"/>
    <col min="13585" max="13826" width="9.140625" style="3"/>
    <col min="13827" max="13827" width="5.28515625" style="3" customWidth="1"/>
    <col min="13828" max="13829" width="23.5703125" style="3" customWidth="1"/>
    <col min="13830" max="13830" width="27" style="3" customWidth="1"/>
    <col min="13831" max="13840" width="7" style="3" customWidth="1"/>
    <col min="13841" max="14082" width="9.140625" style="3"/>
    <col min="14083" max="14083" width="5.28515625" style="3" customWidth="1"/>
    <col min="14084" max="14085" width="23.5703125" style="3" customWidth="1"/>
    <col min="14086" max="14086" width="27" style="3" customWidth="1"/>
    <col min="14087" max="14096" width="7" style="3" customWidth="1"/>
    <col min="14097" max="14338" width="9.140625" style="3"/>
    <col min="14339" max="14339" width="5.28515625" style="3" customWidth="1"/>
    <col min="14340" max="14341" width="23.5703125" style="3" customWidth="1"/>
    <col min="14342" max="14342" width="27" style="3" customWidth="1"/>
    <col min="14343" max="14352" width="7" style="3" customWidth="1"/>
    <col min="14353" max="14594" width="9.140625" style="3"/>
    <col min="14595" max="14595" width="5.28515625" style="3" customWidth="1"/>
    <col min="14596" max="14597" width="23.5703125" style="3" customWidth="1"/>
    <col min="14598" max="14598" width="27" style="3" customWidth="1"/>
    <col min="14599" max="14608" width="7" style="3" customWidth="1"/>
    <col min="14609" max="14850" width="9.140625" style="3"/>
    <col min="14851" max="14851" width="5.28515625" style="3" customWidth="1"/>
    <col min="14852" max="14853" width="23.5703125" style="3" customWidth="1"/>
    <col min="14854" max="14854" width="27" style="3" customWidth="1"/>
    <col min="14855" max="14864" width="7" style="3" customWidth="1"/>
    <col min="14865" max="15106" width="9.140625" style="3"/>
    <col min="15107" max="15107" width="5.28515625" style="3" customWidth="1"/>
    <col min="15108" max="15109" width="23.5703125" style="3" customWidth="1"/>
    <col min="15110" max="15110" width="27" style="3" customWidth="1"/>
    <col min="15111" max="15120" width="7" style="3" customWidth="1"/>
    <col min="15121" max="15362" width="9.140625" style="3"/>
    <col min="15363" max="15363" width="5.28515625" style="3" customWidth="1"/>
    <col min="15364" max="15365" width="23.5703125" style="3" customWidth="1"/>
    <col min="15366" max="15366" width="27" style="3" customWidth="1"/>
    <col min="15367" max="15376" width="7" style="3" customWidth="1"/>
    <col min="15377" max="15618" width="9.140625" style="3"/>
    <col min="15619" max="15619" width="5.28515625" style="3" customWidth="1"/>
    <col min="15620" max="15621" width="23.5703125" style="3" customWidth="1"/>
    <col min="15622" max="15622" width="27" style="3" customWidth="1"/>
    <col min="15623" max="15632" width="7" style="3" customWidth="1"/>
    <col min="15633" max="15874" width="9.140625" style="3"/>
    <col min="15875" max="15875" width="5.28515625" style="3" customWidth="1"/>
    <col min="15876" max="15877" width="23.5703125" style="3" customWidth="1"/>
    <col min="15878" max="15878" width="27" style="3" customWidth="1"/>
    <col min="15879" max="15888" width="7" style="3" customWidth="1"/>
    <col min="15889" max="16130" width="9.140625" style="3"/>
    <col min="16131" max="16131" width="5.28515625" style="3" customWidth="1"/>
    <col min="16132" max="16133" width="23.5703125" style="3" customWidth="1"/>
    <col min="16134" max="16134" width="27" style="3" customWidth="1"/>
    <col min="16135" max="16144" width="7" style="3" customWidth="1"/>
    <col min="16145" max="16384" width="9.140625" style="3"/>
  </cols>
  <sheetData>
    <row r="1" spans="1:19" ht="24" x14ac:dyDescent="0.15">
      <c r="B1" s="7"/>
      <c r="C1" s="22" t="str">
        <f>CONCATENATE(名簿!Q4,"決勝")</f>
        <v>A 女子決勝</v>
      </c>
      <c r="D1" s="8"/>
      <c r="E1" s="22" t="str">
        <f>名簿!B1</f>
        <v>第38回東北トランポリン選手権大会</v>
      </c>
    </row>
    <row r="2" spans="1:19" ht="24" x14ac:dyDescent="0.15">
      <c r="B2" s="20" t="s">
        <v>25</v>
      </c>
      <c r="C2" s="22"/>
      <c r="D2" s="8"/>
      <c r="E2" s="22"/>
    </row>
    <row r="3" spans="1:19" ht="17.25" x14ac:dyDescent="0.15">
      <c r="B3" s="7"/>
      <c r="C3" s="8"/>
      <c r="D3" s="8"/>
      <c r="E3" s="8"/>
    </row>
    <row r="4" spans="1:19" ht="45" customHeight="1" x14ac:dyDescent="0.15">
      <c r="A4" s="4" t="s">
        <v>12</v>
      </c>
      <c r="B4" s="23" t="s">
        <v>26</v>
      </c>
      <c r="C4" s="23" t="s">
        <v>16</v>
      </c>
      <c r="D4" s="24" t="s">
        <v>27</v>
      </c>
      <c r="E4" s="28" t="s">
        <v>0</v>
      </c>
      <c r="F4" s="28" t="s">
        <v>1</v>
      </c>
      <c r="G4" s="28" t="s">
        <v>2</v>
      </c>
      <c r="H4" s="28" t="s">
        <v>3</v>
      </c>
      <c r="I4" s="28" t="s">
        <v>5</v>
      </c>
      <c r="J4" s="28" t="s">
        <v>37</v>
      </c>
      <c r="K4" s="28" t="s">
        <v>39</v>
      </c>
      <c r="L4" s="28" t="s">
        <v>8</v>
      </c>
      <c r="M4" s="28" t="s">
        <v>4</v>
      </c>
      <c r="N4" s="28" t="s">
        <v>7</v>
      </c>
      <c r="O4" s="13" t="s">
        <v>24</v>
      </c>
      <c r="P4" s="4" t="s">
        <v>13</v>
      </c>
      <c r="S4" s="6" t="s">
        <v>14</v>
      </c>
    </row>
    <row r="5" spans="1:19" ht="41.1" customHeight="1" x14ac:dyDescent="0.15">
      <c r="A5" s="9">
        <v>1</v>
      </c>
      <c r="B5" s="18" t="str">
        <f>VLOOKUP(A5,$A$18:$D$27,2,FALSE)</f>
        <v>工藤　　癸</v>
      </c>
      <c r="C5" s="18" t="str">
        <f>VLOOKUP(A5,$A$18:$D$27,3,FALSE)</f>
        <v>クドウ　アオイ</v>
      </c>
      <c r="D5" s="19" t="str">
        <f>VLOOKUP(A5,$A$18:$D$27,4,FALSE)</f>
        <v>青森県</v>
      </c>
      <c r="E5" s="69">
        <v>5.6</v>
      </c>
      <c r="F5" s="69">
        <v>5.8</v>
      </c>
      <c r="G5" s="69">
        <v>6.2</v>
      </c>
      <c r="H5" s="69">
        <v>5.6</v>
      </c>
      <c r="I5" s="69">
        <f t="shared" ref="I5:I9" si="0">SUM(E5:H5)-MIN(E5:H5)-MAX(E5:H5)</f>
        <v>11.399999999999995</v>
      </c>
      <c r="J5" s="69">
        <v>9.1</v>
      </c>
      <c r="K5" s="69">
        <v>9.1999999999999993</v>
      </c>
      <c r="L5" s="55">
        <f>(J5+K5)/2</f>
        <v>9.1499999999999986</v>
      </c>
      <c r="M5" s="69">
        <v>7.2</v>
      </c>
      <c r="N5" s="72">
        <v>13.09</v>
      </c>
      <c r="O5" s="50">
        <f>ROUND((I5+L5+M5+N5),3)</f>
        <v>40.840000000000003</v>
      </c>
      <c r="P5" s="4">
        <f>RANK(R5,$R$5:$R$14,0)</f>
        <v>4</v>
      </c>
      <c r="R5" s="49">
        <f t="shared" ref="R5:R12" si="1">ROUND(O5,3)-(S5/10000)</f>
        <v>40.840000000000003</v>
      </c>
    </row>
    <row r="6" spans="1:19" ht="41.1" customHeight="1" x14ac:dyDescent="0.15">
      <c r="A6" s="9">
        <v>2</v>
      </c>
      <c r="B6" s="18" t="str">
        <f t="shared" ref="B6:B11" si="2">VLOOKUP(A6,$A$18:$D$27,2,FALSE)</f>
        <v>虻川　藤乃</v>
      </c>
      <c r="C6" s="18" t="str">
        <f t="shared" ref="C6:C11" si="3">VLOOKUP(A6,$A$18:$D$27,3,FALSE)</f>
        <v>アブカワ　フジノ</v>
      </c>
      <c r="D6" s="19" t="str">
        <f t="shared" ref="D6:D11" si="4">VLOOKUP(A6,$A$18:$D$27,4,FALSE)</f>
        <v>秋田県</v>
      </c>
      <c r="E6" s="69">
        <v>7.4</v>
      </c>
      <c r="F6" s="69">
        <v>7.3</v>
      </c>
      <c r="G6" s="69">
        <v>7.8</v>
      </c>
      <c r="H6" s="69">
        <v>7.3</v>
      </c>
      <c r="I6" s="69">
        <f t="shared" si="0"/>
        <v>14.7</v>
      </c>
      <c r="J6" s="69">
        <v>9.1</v>
      </c>
      <c r="K6" s="69">
        <v>9.1999999999999993</v>
      </c>
      <c r="L6" s="55">
        <f t="shared" ref="L6:L11" si="5">(J6+K6)/2</f>
        <v>9.1499999999999986</v>
      </c>
      <c r="M6" s="69">
        <v>8.5</v>
      </c>
      <c r="N6" s="72">
        <v>13.95</v>
      </c>
      <c r="O6" s="50">
        <f t="shared" ref="O6:O11" si="6">ROUND((I6+L6+M6+N6),3)</f>
        <v>46.3</v>
      </c>
      <c r="P6" s="4">
        <f t="shared" ref="P6:P11" si="7">RANK(R6,$R$5:$R$14,0)</f>
        <v>2</v>
      </c>
      <c r="R6" s="49">
        <f t="shared" si="1"/>
        <v>46.3</v>
      </c>
    </row>
    <row r="7" spans="1:19" ht="41.1" customHeight="1" x14ac:dyDescent="0.15">
      <c r="A7" s="9">
        <v>3</v>
      </c>
      <c r="B7" s="18" t="str">
        <f t="shared" si="2"/>
        <v>髙橋　依千香</v>
      </c>
      <c r="C7" s="18" t="str">
        <f t="shared" si="3"/>
        <v>タカハシ　イチカ</v>
      </c>
      <c r="D7" s="19" t="str">
        <f t="shared" si="4"/>
        <v>宮城県</v>
      </c>
      <c r="E7" s="69">
        <v>2.2999999999999998</v>
      </c>
      <c r="F7" s="69">
        <v>2.2999999999999998</v>
      </c>
      <c r="G7" s="69">
        <v>2.4</v>
      </c>
      <c r="H7" s="69">
        <v>2.5</v>
      </c>
      <c r="I7" s="69">
        <f t="shared" si="0"/>
        <v>4.7</v>
      </c>
      <c r="J7" s="69">
        <v>2.4</v>
      </c>
      <c r="K7" s="69">
        <v>2.5</v>
      </c>
      <c r="L7" s="55">
        <f t="shared" si="5"/>
        <v>2.4500000000000002</v>
      </c>
      <c r="M7" s="69">
        <v>2.9</v>
      </c>
      <c r="N7" s="72">
        <v>4.37</v>
      </c>
      <c r="O7" s="50">
        <f t="shared" si="6"/>
        <v>14.42</v>
      </c>
      <c r="P7" s="4">
        <f t="shared" si="7"/>
        <v>7</v>
      </c>
      <c r="R7" s="49">
        <f t="shared" si="1"/>
        <v>14.42</v>
      </c>
    </row>
    <row r="8" spans="1:19" ht="41.1" customHeight="1" x14ac:dyDescent="0.15">
      <c r="A8" s="9">
        <v>4</v>
      </c>
      <c r="B8" s="18" t="str">
        <f t="shared" si="2"/>
        <v>福田　　椿</v>
      </c>
      <c r="C8" s="18" t="str">
        <f t="shared" si="3"/>
        <v>フクダ　ツバキ</v>
      </c>
      <c r="D8" s="19" t="str">
        <f t="shared" si="4"/>
        <v>青森県</v>
      </c>
      <c r="E8" s="69">
        <v>5.2</v>
      </c>
      <c r="F8" s="69">
        <v>5.3</v>
      </c>
      <c r="G8" s="69">
        <v>5.5</v>
      </c>
      <c r="H8" s="69">
        <v>5.5</v>
      </c>
      <c r="I8" s="69">
        <f t="shared" si="0"/>
        <v>10.8</v>
      </c>
      <c r="J8" s="69">
        <v>6.2</v>
      </c>
      <c r="K8" s="69">
        <v>6.1</v>
      </c>
      <c r="L8" s="55">
        <f t="shared" si="5"/>
        <v>6.15</v>
      </c>
      <c r="M8" s="69">
        <v>6.1</v>
      </c>
      <c r="N8" s="72">
        <v>12.5</v>
      </c>
      <c r="O8" s="50">
        <f t="shared" si="6"/>
        <v>35.549999999999997</v>
      </c>
      <c r="P8" s="4">
        <f t="shared" si="7"/>
        <v>6</v>
      </c>
      <c r="R8" s="49">
        <f t="shared" si="1"/>
        <v>35.549999999999997</v>
      </c>
    </row>
    <row r="9" spans="1:19" ht="41.1" customHeight="1" x14ac:dyDescent="0.15">
      <c r="A9" s="9">
        <v>5</v>
      </c>
      <c r="B9" s="18" t="str">
        <f t="shared" si="2"/>
        <v>小松　優香</v>
      </c>
      <c r="C9" s="18" t="str">
        <f t="shared" si="3"/>
        <v>コマツ　ユウカ</v>
      </c>
      <c r="D9" s="19" t="str">
        <f t="shared" si="4"/>
        <v>秋田県</v>
      </c>
      <c r="E9" s="69">
        <v>7.4</v>
      </c>
      <c r="F9" s="69">
        <v>7.4</v>
      </c>
      <c r="G9" s="69">
        <v>7.8</v>
      </c>
      <c r="H9" s="69">
        <v>7.4</v>
      </c>
      <c r="I9" s="69">
        <f t="shared" si="0"/>
        <v>14.8</v>
      </c>
      <c r="J9" s="69">
        <v>9.3000000000000007</v>
      </c>
      <c r="K9" s="69">
        <v>9.3000000000000007</v>
      </c>
      <c r="L9" s="55">
        <f t="shared" si="5"/>
        <v>9.3000000000000007</v>
      </c>
      <c r="M9" s="69">
        <v>7.4</v>
      </c>
      <c r="N9" s="72">
        <v>14.92</v>
      </c>
      <c r="O9" s="50">
        <f t="shared" si="6"/>
        <v>46.42</v>
      </c>
      <c r="P9" s="4">
        <f t="shared" si="7"/>
        <v>1</v>
      </c>
      <c r="R9" s="49">
        <f t="shared" si="1"/>
        <v>46.42</v>
      </c>
    </row>
    <row r="10" spans="1:19" ht="41.1" customHeight="1" x14ac:dyDescent="0.15">
      <c r="A10" s="9">
        <v>6</v>
      </c>
      <c r="B10" s="18" t="str">
        <f t="shared" si="2"/>
        <v>飯村　唯愛</v>
      </c>
      <c r="C10" s="18" t="str">
        <f t="shared" si="3"/>
        <v>イイムラ　ユナ</v>
      </c>
      <c r="D10" s="19" t="str">
        <f t="shared" si="4"/>
        <v>福島県</v>
      </c>
      <c r="E10" s="69">
        <v>7.5</v>
      </c>
      <c r="F10" s="69">
        <v>7</v>
      </c>
      <c r="G10" s="69">
        <v>7.7</v>
      </c>
      <c r="H10" s="69">
        <v>7.2</v>
      </c>
      <c r="I10" s="69">
        <f t="shared" ref="I10:I11" si="8">SUM(E10:H10)-MIN(E10:H10)-MAX(E10:H10)</f>
        <v>14.7</v>
      </c>
      <c r="J10" s="69">
        <v>9.1</v>
      </c>
      <c r="K10" s="69">
        <v>9</v>
      </c>
      <c r="L10" s="55">
        <f t="shared" si="5"/>
        <v>9.0500000000000007</v>
      </c>
      <c r="M10" s="69">
        <v>3.8</v>
      </c>
      <c r="N10" s="79">
        <v>13.36</v>
      </c>
      <c r="O10" s="50">
        <f t="shared" si="6"/>
        <v>40.909999999999997</v>
      </c>
      <c r="P10" s="4">
        <f t="shared" si="7"/>
        <v>3</v>
      </c>
      <c r="R10" s="49">
        <f t="shared" ref="R10:R11" si="9">ROUND(O10,3)-(S10/10000)</f>
        <v>40.909999999999997</v>
      </c>
    </row>
    <row r="11" spans="1:19" ht="41.1" customHeight="1" x14ac:dyDescent="0.15">
      <c r="A11" s="9">
        <v>7</v>
      </c>
      <c r="B11" s="18" t="str">
        <f t="shared" si="2"/>
        <v>黒須　寿々女</v>
      </c>
      <c r="C11" s="18" t="str">
        <f t="shared" si="3"/>
        <v>クロス　スズメ</v>
      </c>
      <c r="D11" s="19" t="str">
        <f t="shared" si="4"/>
        <v>青森県</v>
      </c>
      <c r="E11" s="69">
        <v>5.2</v>
      </c>
      <c r="F11" s="69">
        <v>5.2</v>
      </c>
      <c r="G11" s="69">
        <v>5</v>
      </c>
      <c r="H11" s="69">
        <v>5.4</v>
      </c>
      <c r="I11" s="69">
        <f t="shared" si="8"/>
        <v>10.4</v>
      </c>
      <c r="J11" s="69">
        <v>9.5</v>
      </c>
      <c r="K11" s="69">
        <v>9.1</v>
      </c>
      <c r="L11" s="55">
        <f t="shared" si="5"/>
        <v>9.3000000000000007</v>
      </c>
      <c r="M11" s="69">
        <v>8</v>
      </c>
      <c r="N11" s="79">
        <v>13.1</v>
      </c>
      <c r="O11" s="50">
        <f t="shared" si="6"/>
        <v>40.799999999999997</v>
      </c>
      <c r="P11" s="4">
        <f t="shared" si="7"/>
        <v>5</v>
      </c>
      <c r="R11" s="49">
        <f t="shared" si="9"/>
        <v>40.799999999999997</v>
      </c>
    </row>
    <row r="12" spans="1:19" ht="41.1" customHeight="1" x14ac:dyDescent="0.15">
      <c r="A12" s="9"/>
      <c r="B12" s="18"/>
      <c r="C12" s="18"/>
      <c r="D12" s="19"/>
      <c r="E12" s="69"/>
      <c r="F12" s="69"/>
      <c r="G12" s="69"/>
      <c r="H12" s="69"/>
      <c r="I12" s="69"/>
      <c r="J12" s="69"/>
      <c r="K12" s="69"/>
      <c r="L12" s="55"/>
      <c r="M12" s="69"/>
      <c r="N12" s="79"/>
      <c r="O12" s="50"/>
      <c r="P12" s="4"/>
      <c r="R12" s="49">
        <f t="shared" si="1"/>
        <v>0</v>
      </c>
    </row>
    <row r="13" spans="1:19" ht="41.1" customHeight="1" x14ac:dyDescent="0.15">
      <c r="A13" s="9"/>
      <c r="B13" s="18"/>
      <c r="C13" s="18"/>
      <c r="D13" s="19"/>
      <c r="E13" s="69"/>
      <c r="F13" s="69"/>
      <c r="G13" s="69"/>
      <c r="H13" s="69"/>
      <c r="I13" s="69"/>
      <c r="J13" s="69"/>
      <c r="K13" s="69"/>
      <c r="L13" s="55"/>
      <c r="M13" s="69"/>
      <c r="N13" s="79"/>
      <c r="O13" s="50"/>
      <c r="P13" s="4"/>
      <c r="R13" s="49">
        <f t="shared" ref="R13:R14" si="10">ROUND(O13,3)-(S13/10000)</f>
        <v>0</v>
      </c>
    </row>
    <row r="14" spans="1:19" ht="41.1" customHeight="1" x14ac:dyDescent="0.15">
      <c r="A14" s="9"/>
      <c r="B14" s="18"/>
      <c r="C14" s="18"/>
      <c r="D14" s="19"/>
      <c r="E14" s="69"/>
      <c r="F14" s="69"/>
      <c r="G14" s="69"/>
      <c r="H14" s="69"/>
      <c r="I14" s="69"/>
      <c r="J14" s="69"/>
      <c r="K14" s="69"/>
      <c r="L14" s="55"/>
      <c r="M14" s="69"/>
      <c r="N14" s="79"/>
      <c r="O14" s="50"/>
      <c r="P14" s="4"/>
      <c r="R14" s="49">
        <f t="shared" si="10"/>
        <v>0</v>
      </c>
    </row>
    <row r="17" spans="1:5" ht="27" x14ac:dyDescent="0.15">
      <c r="A17" s="4" t="s">
        <v>12</v>
      </c>
      <c r="B17" s="4" t="s">
        <v>26</v>
      </c>
      <c r="C17" s="4" t="s">
        <v>16</v>
      </c>
      <c r="D17" s="4" t="s">
        <v>27</v>
      </c>
      <c r="E17" s="26" t="s">
        <v>32</v>
      </c>
    </row>
    <row r="18" spans="1:5" x14ac:dyDescent="0.15">
      <c r="A18" s="4">
        <v>4</v>
      </c>
      <c r="B18" s="5" t="str">
        <f>VLOOKUP(E18,順位調査!$S$6:$W$45,2,FALSE)</f>
        <v>福田　　椿</v>
      </c>
      <c r="C18" s="5" t="str">
        <f>VLOOKUP(E18,順位調査!$S$6:$W$45,3,FALSE)</f>
        <v>フクダ　ツバキ</v>
      </c>
      <c r="D18" s="5" t="str">
        <f>VLOOKUP(E18,順位調査!$S$6:$W$45,4,FALSE)</f>
        <v>青森県</v>
      </c>
      <c r="E18" s="4">
        <v>1</v>
      </c>
    </row>
    <row r="19" spans="1:5" x14ac:dyDescent="0.15">
      <c r="A19" s="4">
        <v>5</v>
      </c>
      <c r="B19" s="5" t="str">
        <f>VLOOKUP(E19,順位調査!$S$6:$W$45,2,FALSE)</f>
        <v>小松　優香</v>
      </c>
      <c r="C19" s="5" t="str">
        <f>VLOOKUP(E19,順位調査!$S$6:$W$45,3,FALSE)</f>
        <v>コマツ　ユウカ</v>
      </c>
      <c r="D19" s="5" t="str">
        <f>VLOOKUP(E19,順位調査!$S$6:$W$45,4,FALSE)</f>
        <v>秋田県</v>
      </c>
      <c r="E19" s="4">
        <v>2</v>
      </c>
    </row>
    <row r="20" spans="1:5" x14ac:dyDescent="0.15">
      <c r="A20" s="4">
        <v>2</v>
      </c>
      <c r="B20" s="5" t="str">
        <f>VLOOKUP(E20,順位調査!$S$6:$W$45,2,FALSE)</f>
        <v>虻川　藤乃</v>
      </c>
      <c r="C20" s="5" t="str">
        <f>VLOOKUP(E20,順位調査!$S$6:$W$45,3,FALSE)</f>
        <v>アブカワ　フジノ</v>
      </c>
      <c r="D20" s="5" t="str">
        <f>VLOOKUP(E20,順位調査!$S$6:$W$45,4,FALSE)</f>
        <v>秋田県</v>
      </c>
      <c r="E20" s="4">
        <v>3</v>
      </c>
    </row>
    <row r="21" spans="1:5" x14ac:dyDescent="0.15">
      <c r="A21" s="4">
        <v>3</v>
      </c>
      <c r="B21" s="5" t="str">
        <f>VLOOKUP(E21,順位調査!$S$6:$W$45,2,FALSE)</f>
        <v>髙橋　依千香</v>
      </c>
      <c r="C21" s="5" t="str">
        <f>VLOOKUP(E21,順位調査!$S$6:$W$45,3,FALSE)</f>
        <v>タカハシ　イチカ</v>
      </c>
      <c r="D21" s="5" t="str">
        <f>VLOOKUP(E21,順位調査!$S$6:$W$45,4,FALSE)</f>
        <v>宮城県</v>
      </c>
      <c r="E21" s="4">
        <v>4</v>
      </c>
    </row>
    <row r="22" spans="1:5" x14ac:dyDescent="0.15">
      <c r="A22" s="4">
        <v>7</v>
      </c>
      <c r="B22" s="5" t="str">
        <f>VLOOKUP(E22,順位調査!$S$6:$W$45,2,FALSE)</f>
        <v>黒須　寿々女</v>
      </c>
      <c r="C22" s="5" t="str">
        <f>VLOOKUP(E22,順位調査!$S$6:$W$45,3,FALSE)</f>
        <v>クロス　スズメ</v>
      </c>
      <c r="D22" s="5" t="str">
        <f>VLOOKUP(E22,順位調査!$S$6:$W$45,4,FALSE)</f>
        <v>青森県</v>
      </c>
      <c r="E22" s="4">
        <v>5</v>
      </c>
    </row>
    <row r="23" spans="1:5" x14ac:dyDescent="0.15">
      <c r="A23" s="4">
        <v>6</v>
      </c>
      <c r="B23" s="5" t="str">
        <f>VLOOKUP(E23,順位調査!$S$6:$W$45,2,FALSE)</f>
        <v>飯村　唯愛</v>
      </c>
      <c r="C23" s="5" t="str">
        <f>VLOOKUP(E23,順位調査!$S$6:$W$45,3,FALSE)</f>
        <v>イイムラ　ユナ</v>
      </c>
      <c r="D23" s="5" t="str">
        <f>VLOOKUP(E23,順位調査!$S$6:$W$45,4,FALSE)</f>
        <v>福島県</v>
      </c>
      <c r="E23" s="4">
        <v>6</v>
      </c>
    </row>
    <row r="24" spans="1:5" x14ac:dyDescent="0.15">
      <c r="A24" s="4">
        <v>1</v>
      </c>
      <c r="B24" s="5" t="str">
        <f>VLOOKUP(E24,順位調査!$S$6:$W$45,2,FALSE)</f>
        <v>工藤　　癸</v>
      </c>
      <c r="C24" s="5" t="str">
        <f>VLOOKUP(E24,順位調査!$S$6:$W$45,3,FALSE)</f>
        <v>クドウ　アオイ</v>
      </c>
      <c r="D24" s="5" t="str">
        <f>VLOOKUP(E24,順位調査!$S$6:$W$45,4,FALSE)</f>
        <v>青森県</v>
      </c>
      <c r="E24" s="4">
        <v>7</v>
      </c>
    </row>
    <row r="25" spans="1:5" x14ac:dyDescent="0.15">
      <c r="A25" s="4"/>
      <c r="B25" s="5" t="e">
        <f>VLOOKUP(E25,順位調査!$S$6:$W$45,2,FALSE)</f>
        <v>#N/A</v>
      </c>
      <c r="C25" s="5" t="e">
        <f>VLOOKUP(E25,順位調査!$S$6:$W$45,3,FALSE)</f>
        <v>#N/A</v>
      </c>
      <c r="D25" s="5" t="e">
        <f>VLOOKUP(E25,順位調査!$S$6:$W$45,4,FALSE)</f>
        <v>#N/A</v>
      </c>
      <c r="E25" s="4">
        <v>8</v>
      </c>
    </row>
    <row r="26" spans="1:5" x14ac:dyDescent="0.15">
      <c r="A26" s="4"/>
      <c r="B26" s="5" t="e">
        <f>VLOOKUP(E26,順位調査!$S$6:$W$45,2,FALSE)</f>
        <v>#N/A</v>
      </c>
      <c r="C26" s="5" t="e">
        <f>VLOOKUP(E26,順位調査!$S$6:$W$45,3,FALSE)</f>
        <v>#N/A</v>
      </c>
      <c r="D26" s="5" t="e">
        <f>VLOOKUP(E26,順位調査!$S$6:$W$45,4,FALSE)</f>
        <v>#N/A</v>
      </c>
      <c r="E26" s="4">
        <v>9</v>
      </c>
    </row>
    <row r="27" spans="1:5" x14ac:dyDescent="0.15">
      <c r="A27" s="4"/>
      <c r="B27" s="5" t="e">
        <f>VLOOKUP(E27,順位調査!$S$6:$W$45,2,FALSE)</f>
        <v>#N/A</v>
      </c>
      <c r="C27" s="5" t="e">
        <f>VLOOKUP(E27,順位調査!$S$6:$W$45,3,FALSE)</f>
        <v>#N/A</v>
      </c>
      <c r="D27" s="5" t="e">
        <f>VLOOKUP(E27,順位調査!$S$6:$W$45,4,FALSE)</f>
        <v>#N/A</v>
      </c>
      <c r="E27" s="4">
        <v>10</v>
      </c>
    </row>
  </sheetData>
  <sortState xmlns:xlrd2="http://schemas.microsoft.com/office/spreadsheetml/2017/richdata2" ref="G18:H24">
    <sortCondition ref="H18:H24"/>
  </sortState>
  <phoneticPr fontId="1"/>
  <conditionalFormatting sqref="P5:P14">
    <cfRule type="duplicateValues" dxfId="0" priority="1" stopIfTrue="1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12</vt:i4>
      </vt:variant>
    </vt:vector>
  </HeadingPairs>
  <TitlesOfParts>
    <vt:vector size="23" baseType="lpstr">
      <vt:lpstr>名簿</vt:lpstr>
      <vt:lpstr>D女子(予選)</vt:lpstr>
      <vt:lpstr>C女子(予選)</vt:lpstr>
      <vt:lpstr>B女子(予選)</vt:lpstr>
      <vt:lpstr>A女子(予選)</vt:lpstr>
      <vt:lpstr>D女子(決勝)</vt:lpstr>
      <vt:lpstr>C女子(決勝)</vt:lpstr>
      <vt:lpstr>B女子(決勝)</vt:lpstr>
      <vt:lpstr>A女子(決勝)</vt:lpstr>
      <vt:lpstr>順位調査</vt:lpstr>
      <vt:lpstr>順位表</vt:lpstr>
      <vt:lpstr>'A女子(決勝)'!Print_Area</vt:lpstr>
      <vt:lpstr>'A女子(予選)'!Print_Area</vt:lpstr>
      <vt:lpstr>'B女子(決勝)'!Print_Area</vt:lpstr>
      <vt:lpstr>'B女子(予選)'!Print_Area</vt:lpstr>
      <vt:lpstr>'C女子(決勝)'!Print_Area</vt:lpstr>
      <vt:lpstr>'C女子(予選)'!Print_Area</vt:lpstr>
      <vt:lpstr>'D女子(決勝)'!Print_Area</vt:lpstr>
      <vt:lpstr>'D女子(予選)'!Print_Area</vt:lpstr>
      <vt:lpstr>'A女子(予選)'!Print_Titles</vt:lpstr>
      <vt:lpstr>'B女子(予選)'!Print_Titles</vt:lpstr>
      <vt:lpstr>'C女子(予選)'!Print_Titles</vt:lpstr>
      <vt:lpstr>'D女子(予選)'!Print_Titles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Shinya Muto</dc:creator>
  <cp:lastModifiedBy>一智 菊地</cp:lastModifiedBy>
  <cp:lastPrinted>2024-06-30T06:01:32Z</cp:lastPrinted>
  <dcterms:created xsi:type="dcterms:W3CDTF">2013-06-10T09:05:56Z</dcterms:created>
  <dcterms:modified xsi:type="dcterms:W3CDTF">2024-07-03T12:30:02Z</dcterms:modified>
</cp:coreProperties>
</file>